
<file path=[Content_Types].xml><?xml version="1.0" encoding="utf-8"?>
<Types xmlns="http://schemas.openxmlformats.org/package/2006/content-types">
  <Default Extension="bin" ContentType="application/vnd.openxmlformats-officedocument.spreadsheetml.printerSettings"/>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drawings/drawing34.xml" ContentType="application/vnd.openxmlformats-officedocument.drawing+xml"/>
  <Override PartName="/xl/drawings/drawing35.xml" ContentType="application/vnd.openxmlformats-officedocument.drawing+xml"/>
  <Override PartName="/xl/drawings/drawing36.xml" ContentType="application/vnd.openxmlformats-officedocument.drawing+xml"/>
  <Override PartName="/xl/drawings/drawing37.xml" ContentType="application/vnd.openxmlformats-officedocument.drawing+xml"/>
  <Override PartName="/xl/drawings/drawing38.xml" ContentType="application/vnd.openxmlformats-officedocument.drawing+xml"/>
  <Override PartName="/xl/drawings/drawing39.xml" ContentType="application/vnd.openxmlformats-officedocument.drawing+xml"/>
  <Override PartName="/xl/drawings/drawing40.xml" ContentType="application/vnd.openxmlformats-officedocument.drawing+xml"/>
  <Override PartName="/xl/drawings/drawing41.xml" ContentType="application/vnd.openxmlformats-officedocument.drawing+xml"/>
  <Override PartName="/xl/drawings/drawing42.xml" ContentType="application/vnd.openxmlformats-officedocument.drawing+xml"/>
  <Override PartName="/xl/drawings/drawing43.xml" ContentType="application/vnd.openxmlformats-officedocument.drawing+xml"/>
  <Override PartName="/xl/drawings/drawing44.xml" ContentType="application/vnd.openxmlformats-officedocument.drawing+xml"/>
  <Override PartName="/xl/drawings/drawing45.xml" ContentType="application/vnd.openxmlformats-officedocument.drawing+xml"/>
  <Override PartName="/xl/drawings/drawing46.xml" ContentType="application/vnd.openxmlformats-officedocument.drawing+xml"/>
  <Override PartName="/xl/drawings/drawing47.xml" ContentType="application/vnd.openxmlformats-officedocument.drawing+xml"/>
  <Override PartName="/xl/drawings/drawing48.xml" ContentType="application/vnd.openxmlformats-officedocument.drawing+xml"/>
  <Override PartName="/xl/drawings/drawing49.xml" ContentType="application/vnd.openxmlformats-officedocument.drawing+xml"/>
  <Override PartName="/xl/drawings/drawing50.xml" ContentType="application/vnd.openxmlformats-officedocument.drawing+xml"/>
  <Override PartName="/xl/drawings/drawing51.xml" ContentType="application/vnd.openxmlformats-officedocument.drawing+xml"/>
  <Override PartName="/xl/drawings/drawing52.xml" ContentType="application/vnd.openxmlformats-officedocument.drawing+xml"/>
  <Override PartName="/xl/drawings/drawing53.xml" ContentType="application/vnd.openxmlformats-officedocument.drawing+xml"/>
  <Override PartName="/xl/drawings/drawing54.xml" ContentType="application/vnd.openxmlformats-officedocument.drawing+xml"/>
  <Override PartName="/xl/drawings/drawing55.xml" ContentType="application/vnd.openxmlformats-officedocument.drawing+xml"/>
  <Override PartName="/xl/drawings/drawing56.xml" ContentType="application/vnd.openxmlformats-officedocument.drawing+xml"/>
  <Override PartName="/xl/drawings/drawing57.xml" ContentType="application/vnd.openxmlformats-officedocument.drawing+xml"/>
  <Override PartName="/xl/drawings/drawing58.xml" ContentType="application/vnd.openxmlformats-officedocument.drawing+xml"/>
  <Override PartName="/xl/drawings/drawing59.xml" ContentType="application/vnd.openxmlformats-officedocument.drawing+xml"/>
  <Override PartName="/xl/drawings/drawing60.xml" ContentType="application/vnd.openxmlformats-officedocument.drawing+xml"/>
  <Override PartName="/xl/drawings/drawing61.xml" ContentType="application/vnd.openxmlformats-officedocument.drawing+xml"/>
  <Override PartName="/xl/drawings/drawing62.xml" ContentType="application/vnd.openxmlformats-officedocument.drawing+xml"/>
  <Override PartName="/xl/drawings/drawing63.xml" ContentType="application/vnd.openxmlformats-officedocument.drawing+xml"/>
  <Override PartName="/xl/drawings/drawing64.xml" ContentType="application/vnd.openxmlformats-officedocument.drawing+xml"/>
  <Override PartName="/xl/drawings/drawing65.xml" ContentType="application/vnd.openxmlformats-officedocument.drawing+xml"/>
  <Override PartName="/xl/drawings/drawing66.xml" ContentType="application/vnd.openxmlformats-officedocument.drawing+xml"/>
  <Override PartName="/xl/drawings/drawing67.xml" ContentType="application/vnd.openxmlformats-officedocument.drawing+xml"/>
  <Override PartName="/xl/drawings/drawing68.xml" ContentType="application/vnd.openxmlformats-officedocument.drawing+xml"/>
  <Override PartName="/xl/drawings/drawing69.xml" ContentType="application/vnd.openxmlformats-officedocument.drawing+xml"/>
  <Override PartName="/xl/drawings/drawing70.xml" ContentType="application/vnd.openxmlformats-officedocument.drawing+xml"/>
  <Override PartName="/xl/drawings/drawing71.xml" ContentType="application/vnd.openxmlformats-officedocument.drawing+xml"/>
  <Override PartName="/xl/drawings/drawing72.xml" ContentType="application/vnd.openxmlformats-officedocument.drawing+xml"/>
  <Override PartName="/xl/drawings/drawing73.xml" ContentType="application/vnd.openxmlformats-officedocument.drawing+xml"/>
  <Override PartName="/xl/drawings/drawing74.xml" ContentType="application/vnd.openxmlformats-officedocument.drawing+xml"/>
  <Override PartName="/xl/drawings/drawing75.xml" ContentType="application/vnd.openxmlformats-officedocument.drawing+xml"/>
  <Override PartName="/xl/drawings/drawing76.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612"/>
  <workbookPr/>
  <mc:AlternateContent xmlns:mc="http://schemas.openxmlformats.org/markup-compatibility/2006">
    <mc:Choice Requires="x15">
      <x15ac:absPath xmlns:x15ac="http://schemas.microsoft.com/office/spreadsheetml/2010/11/ac" url="https://inemexico-my.sharepoint.com/personal/uriel_cruz_ine_mx/Documents/Tablero de Procesos Sustantivos 2024/"/>
    </mc:Choice>
  </mc:AlternateContent>
  <xr:revisionPtr revIDLastSave="7729" documentId="13_ncr:1_{713C8FEC-5A53-45D3-B395-5F102FF919BA}" xr6:coauthVersionLast="47" xr6:coauthVersionMax="47" xr10:uidLastSave="{90DB088F-A8C1-4772-99C4-A677D1073BA0}"/>
  <bookViews>
    <workbookView xWindow="-108" yWindow="-108" windowWidth="23256" windowHeight="12576" tabRatio="689" firstSheet="35" activeTab="25" xr2:uid="{00000000-000D-0000-FFFF-FFFF00000000}"/>
  </bookViews>
  <sheets>
    <sheet name="PANEL DE CONTROL DISTRITAL" sheetId="14" r:id="rId1"/>
    <sheet name="150151" sheetId="29" r:id="rId2"/>
    <sheet name="150152" sheetId="142" r:id="rId3"/>
    <sheet name="150153" sheetId="143" r:id="rId4"/>
    <sheet name="150251" sheetId="74" r:id="rId5"/>
    <sheet name="150253" sheetId="144" r:id="rId6"/>
    <sheet name="150351" sheetId="79" r:id="rId7"/>
    <sheet name="150352" sheetId="146" r:id="rId8"/>
    <sheet name="150353" sheetId="147" r:id="rId9"/>
    <sheet name="150451" sheetId="83" r:id="rId10"/>
    <sheet name="150551" sheetId="87" r:id="rId11"/>
    <sheet name="150651" sheetId="90" r:id="rId12"/>
    <sheet name="150652" sheetId="205" r:id="rId13"/>
    <sheet name="150751" sheetId="91" r:id="rId14"/>
    <sheet name="150851" sheetId="120" r:id="rId15"/>
    <sheet name="150951" sheetId="121" r:id="rId16"/>
    <sheet name="150952" sheetId="150" r:id="rId17"/>
    <sheet name="150953" sheetId="151" r:id="rId18"/>
    <sheet name="150954" sheetId="152" r:id="rId19"/>
    <sheet name="151051" sheetId="122" r:id="rId20"/>
    <sheet name="151151" sheetId="123" r:id="rId21"/>
    <sheet name="151251" sheetId="125" r:id="rId22"/>
    <sheet name="151252" sheetId="126" r:id="rId23"/>
    <sheet name="151253" sheetId="153" r:id="rId24"/>
    <sheet name="151351" sheetId="127" r:id="rId25"/>
    <sheet name="151452" sheetId="206" r:id="rId26"/>
    <sheet name="151453" sheetId="128" r:id="rId27"/>
    <sheet name="151551" sheetId="129" r:id="rId28"/>
    <sheet name="151651" sheetId="131" r:id="rId29"/>
    <sheet name="151652" sheetId="154" r:id="rId30"/>
    <sheet name="151751" sheetId="132" r:id="rId31"/>
    <sheet name="151851" sheetId="133" r:id="rId32"/>
    <sheet name="151852" sheetId="134" r:id="rId33"/>
    <sheet name="151853" sheetId="155" r:id="rId34"/>
    <sheet name="151951" sheetId="135" r:id="rId35"/>
    <sheet name="151952" sheetId="207" r:id="rId36"/>
    <sheet name="152052" sheetId="208" r:id="rId37"/>
    <sheet name="152053" sheetId="209" r:id="rId38"/>
    <sheet name="152054" sheetId="136" r:id="rId39"/>
    <sheet name="152151" sheetId="137" r:id="rId40"/>
    <sheet name="152152" sheetId="156" r:id="rId41"/>
    <sheet name="152251" sheetId="138" r:id="rId42"/>
    <sheet name="152252" sheetId="157" r:id="rId43"/>
    <sheet name="152351" sheetId="139" r:id="rId44"/>
    <sheet name="152352" sheetId="159" r:id="rId45"/>
    <sheet name="152353" sheetId="160" r:id="rId46"/>
    <sheet name="152451" sheetId="140" r:id="rId47"/>
    <sheet name="152551" sheetId="161" r:id="rId48"/>
    <sheet name="152651" sheetId="164" r:id="rId49"/>
    <sheet name="152751" sheetId="166" r:id="rId50"/>
    <sheet name="152752" sheetId="167" r:id="rId51"/>
    <sheet name="152753" sheetId="168" r:id="rId52"/>
    <sheet name="152851" sheetId="169" r:id="rId53"/>
    <sheet name="152853" sheetId="196" r:id="rId54"/>
    <sheet name="152951" sheetId="170" r:id="rId55"/>
    <sheet name="153051" sheetId="173" r:id="rId56"/>
    <sheet name="153052" sheetId="198" r:id="rId57"/>
    <sheet name="153151" sheetId="174" r:id="rId58"/>
    <sheet name="153251" sheetId="175" r:id="rId59"/>
    <sheet name="153351" sheetId="176" r:id="rId60"/>
    <sheet name="153451" sheetId="180" r:id="rId61"/>
    <sheet name="153551" sheetId="181" r:id="rId62"/>
    <sheet name="153552" sheetId="200" r:id="rId63"/>
    <sheet name="153553" sheetId="199" r:id="rId64"/>
    <sheet name="153651" sheetId="182" r:id="rId65"/>
    <sheet name="153652" sheetId="183" r:id="rId66"/>
    <sheet name="153653" sheetId="184" r:id="rId67"/>
    <sheet name="153654" sheetId="201" r:id="rId68"/>
    <sheet name="153752" sheetId="202" r:id="rId69"/>
    <sheet name="153753" sheetId="185" r:id="rId70"/>
    <sheet name="153851" sheetId="186" r:id="rId71"/>
    <sheet name="153852" sheetId="203" r:id="rId72"/>
    <sheet name="153951" sheetId="187" r:id="rId73"/>
    <sheet name="154051" sheetId="188" r:id="rId74"/>
    <sheet name="154052" sheetId="189" r:id="rId75"/>
    <sheet name="154053" sheetId="204" r:id="rId76"/>
  </sheets>
  <definedNames>
    <definedName name="_xlnm.Print_Area" localSheetId="0">'PANEL DE CONTROL DISTRITAL'!$A$1:$CL$26</definedName>
    <definedName name="_xlnm.Print_Titles" localSheetId="1">'150151'!$1:$4</definedName>
    <definedName name="_xlnm.Print_Titles" localSheetId="2">'150152'!$1:$4</definedName>
    <definedName name="_xlnm.Print_Titles" localSheetId="3">'150153'!$1:$4</definedName>
    <definedName name="_xlnm.Print_Titles" localSheetId="4">'150251'!$1:$4</definedName>
    <definedName name="_xlnm.Print_Titles" localSheetId="5">'150253'!$1:$4</definedName>
    <definedName name="_xlnm.Print_Titles" localSheetId="6">'150351'!$1:$4</definedName>
    <definedName name="_xlnm.Print_Titles" localSheetId="7">'150352'!$1:$4</definedName>
    <definedName name="_xlnm.Print_Titles" localSheetId="8">'150353'!$1:$4</definedName>
    <definedName name="_xlnm.Print_Titles" localSheetId="9">'150451'!$1:$4</definedName>
    <definedName name="_xlnm.Print_Titles" localSheetId="10">'150551'!$1:$4</definedName>
    <definedName name="_xlnm.Print_Titles" localSheetId="11">'150651'!$1:$4</definedName>
    <definedName name="_xlnm.Print_Titles" localSheetId="12">'150652'!$1:$4</definedName>
    <definedName name="_xlnm.Print_Titles" localSheetId="13">'150751'!$1:$4</definedName>
    <definedName name="_xlnm.Print_Titles" localSheetId="14">'150851'!$1:$4</definedName>
    <definedName name="_xlnm.Print_Titles" localSheetId="15">'150951'!$1:$4</definedName>
    <definedName name="_xlnm.Print_Titles" localSheetId="16">'150952'!$1:$4</definedName>
    <definedName name="_xlnm.Print_Titles" localSheetId="17">'150953'!$1:$4</definedName>
    <definedName name="_xlnm.Print_Titles" localSheetId="18">'150954'!$1:$4</definedName>
    <definedName name="_xlnm.Print_Titles" localSheetId="19">'151051'!$1:$4</definedName>
    <definedName name="_xlnm.Print_Titles" localSheetId="20">'151151'!$1:$4</definedName>
    <definedName name="_xlnm.Print_Titles" localSheetId="21">'151251'!$1:$4</definedName>
    <definedName name="_xlnm.Print_Titles" localSheetId="22">'151252'!$1:$4</definedName>
    <definedName name="_xlnm.Print_Titles" localSheetId="23">'151253'!$1:$4</definedName>
    <definedName name="_xlnm.Print_Titles" localSheetId="24">'151351'!$1:$4</definedName>
    <definedName name="_xlnm.Print_Titles" localSheetId="25">'151452'!$1:$4</definedName>
    <definedName name="_xlnm.Print_Titles" localSheetId="26">'151453'!$1:$4</definedName>
    <definedName name="_xlnm.Print_Titles" localSheetId="27">'151551'!$1:$4</definedName>
    <definedName name="_xlnm.Print_Titles" localSheetId="28">'151651'!$1:$4</definedName>
    <definedName name="_xlnm.Print_Titles" localSheetId="29">'151652'!$1:$4</definedName>
    <definedName name="_xlnm.Print_Titles" localSheetId="30">'151751'!$1:$4</definedName>
    <definedName name="_xlnm.Print_Titles" localSheetId="31">'151851'!$1:$4</definedName>
    <definedName name="_xlnm.Print_Titles" localSheetId="32">'151852'!$1:$4</definedName>
    <definedName name="_xlnm.Print_Titles" localSheetId="33">'151853'!$1:$4</definedName>
    <definedName name="_xlnm.Print_Titles" localSheetId="34">'151951'!$1:$4</definedName>
    <definedName name="_xlnm.Print_Titles" localSheetId="35">'151952'!$1:$4</definedName>
    <definedName name="_xlnm.Print_Titles" localSheetId="36">'152052'!$1:$4</definedName>
    <definedName name="_xlnm.Print_Titles" localSheetId="37">'152053'!$1:$4</definedName>
    <definedName name="_xlnm.Print_Titles" localSheetId="38">'152054'!$1:$4</definedName>
    <definedName name="_xlnm.Print_Titles" localSheetId="39">'152151'!$1:$4</definedName>
    <definedName name="_xlnm.Print_Titles" localSheetId="40">'152152'!$1:$4</definedName>
    <definedName name="_xlnm.Print_Titles" localSheetId="41">'152251'!$1:$4</definedName>
    <definedName name="_xlnm.Print_Titles" localSheetId="42">'152252'!$1:$4</definedName>
    <definedName name="_xlnm.Print_Titles" localSheetId="43">'152351'!$1:$4</definedName>
    <definedName name="_xlnm.Print_Titles" localSheetId="44">'152352'!$1:$4</definedName>
    <definedName name="_xlnm.Print_Titles" localSheetId="45">'152353'!$1:$4</definedName>
    <definedName name="_xlnm.Print_Titles" localSheetId="46">'152451'!$1:$4</definedName>
    <definedName name="_xlnm.Print_Titles" localSheetId="47">'152551'!$1:$4</definedName>
    <definedName name="_xlnm.Print_Titles" localSheetId="48">'152651'!$1:$4</definedName>
    <definedName name="_xlnm.Print_Titles" localSheetId="49">'152751'!$1:$4</definedName>
    <definedName name="_xlnm.Print_Titles" localSheetId="50">'152752'!$1:$4</definedName>
    <definedName name="_xlnm.Print_Titles" localSheetId="51">'152753'!$1:$4</definedName>
    <definedName name="_xlnm.Print_Titles" localSheetId="52">'152851'!$1:$4</definedName>
    <definedName name="_xlnm.Print_Titles" localSheetId="53">'152853'!$1:$4</definedName>
    <definedName name="_xlnm.Print_Titles" localSheetId="54">'152951'!$1:$4</definedName>
    <definedName name="_xlnm.Print_Titles" localSheetId="55">'153051'!$1:$4</definedName>
    <definedName name="_xlnm.Print_Titles" localSheetId="56">'153052'!$1:$4</definedName>
    <definedName name="_xlnm.Print_Titles" localSheetId="57">'153151'!$1:$4</definedName>
    <definedName name="_xlnm.Print_Titles" localSheetId="58">'153251'!$1:$4</definedName>
    <definedName name="_xlnm.Print_Titles" localSheetId="59">'153351'!$1:$4</definedName>
    <definedName name="_xlnm.Print_Titles" localSheetId="60">'153451'!$1:$4</definedName>
    <definedName name="_xlnm.Print_Titles" localSheetId="61">'153551'!$1:$4</definedName>
    <definedName name="_xlnm.Print_Titles" localSheetId="62">'153552'!$1:$4</definedName>
    <definedName name="_xlnm.Print_Titles" localSheetId="63">'153553'!$1:$4</definedName>
    <definedName name="_xlnm.Print_Titles" localSheetId="64">'153651'!$1:$4</definedName>
    <definedName name="_xlnm.Print_Titles" localSheetId="65">'153652'!$1:$4</definedName>
    <definedName name="_xlnm.Print_Titles" localSheetId="66">'153653'!$1:$4</definedName>
    <definedName name="_xlnm.Print_Titles" localSheetId="67">'153654'!$1:$4</definedName>
    <definedName name="_xlnm.Print_Titles" localSheetId="68">'153752'!$1:$4</definedName>
    <definedName name="_xlnm.Print_Titles" localSheetId="69">'153753'!$1:$4</definedName>
    <definedName name="_xlnm.Print_Titles" localSheetId="70">'153851'!$1:$4</definedName>
    <definedName name="_xlnm.Print_Titles" localSheetId="71">'153852'!$1:$4</definedName>
    <definedName name="_xlnm.Print_Titles" localSheetId="72">'153951'!$1:$4</definedName>
    <definedName name="_xlnm.Print_Titles" localSheetId="73">'154051'!$1:$4</definedName>
    <definedName name="_xlnm.Print_Titles" localSheetId="74">'154052'!$1:$4</definedName>
    <definedName name="_xlnm.Print_Titles" localSheetId="75">'154053'!$1:$4</definedName>
    <definedName name="_xlnm.Print_Titles" localSheetId="0">'PANEL DE CONTROL DISTRITAL'!$1:$4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6" i="180" l="1"/>
  <c r="AS22" i="133"/>
  <c r="AS10" i="144"/>
  <c r="J9" i="161"/>
  <c r="K9" i="161"/>
  <c r="L9" i="161"/>
  <c r="M9" i="161"/>
  <c r="N9" i="161"/>
  <c r="O9" i="161"/>
  <c r="O9" i="196" s="1"/>
  <c r="P9" i="161"/>
  <c r="P9" i="189" s="1"/>
  <c r="Q9" i="161"/>
  <c r="Q9" i="188" s="1"/>
  <c r="R9" i="161"/>
  <c r="S9" i="161"/>
  <c r="T9" i="161"/>
  <c r="U9" i="161"/>
  <c r="V9" i="161"/>
  <c r="W9" i="161"/>
  <c r="W9" i="196" s="1"/>
  <c r="X9" i="161"/>
  <c r="X9" i="189" s="1"/>
  <c r="Y9" i="161"/>
  <c r="Y9" i="188" s="1"/>
  <c r="Z9" i="161"/>
  <c r="AA9" i="161"/>
  <c r="AB9" i="161"/>
  <c r="AC9" i="161"/>
  <c r="AD9" i="161"/>
  <c r="AE9" i="161"/>
  <c r="AE9" i="196" s="1"/>
  <c r="AF9" i="161"/>
  <c r="AF9" i="189" s="1"/>
  <c r="AG9" i="161"/>
  <c r="AG9" i="188" s="1"/>
  <c r="AH9" i="161"/>
  <c r="AI9" i="161"/>
  <c r="AJ9" i="161"/>
  <c r="AK9" i="161"/>
  <c r="AL9" i="161"/>
  <c r="AM9" i="161"/>
  <c r="AM9" i="196" s="1"/>
  <c r="AN9" i="161"/>
  <c r="AN9" i="189" s="1"/>
  <c r="AO9" i="161"/>
  <c r="AO9" i="188" s="1"/>
  <c r="AP9" i="161"/>
  <c r="AQ9" i="161"/>
  <c r="AR9" i="161"/>
  <c r="I9" i="161"/>
  <c r="I9" i="199" s="1"/>
  <c r="J9" i="143"/>
  <c r="K9" i="143"/>
  <c r="L9" i="143"/>
  <c r="M9" i="143"/>
  <c r="N9" i="143"/>
  <c r="O9" i="143"/>
  <c r="P9" i="143"/>
  <c r="Q9" i="143"/>
  <c r="R9" i="143"/>
  <c r="S9" i="143"/>
  <c r="T9" i="143"/>
  <c r="U9" i="143"/>
  <c r="V9" i="143"/>
  <c r="W9" i="143"/>
  <c r="X9" i="143"/>
  <c r="Y9" i="143"/>
  <c r="Z9" i="143"/>
  <c r="AA9" i="143"/>
  <c r="AB9" i="143"/>
  <c r="AC9" i="143"/>
  <c r="AD9" i="143"/>
  <c r="AE9" i="143"/>
  <c r="AF9" i="143"/>
  <c r="AG9" i="143"/>
  <c r="AH9" i="143"/>
  <c r="AI9" i="143"/>
  <c r="AJ9" i="143"/>
  <c r="AK9" i="143"/>
  <c r="AL9" i="143"/>
  <c r="AM9" i="143"/>
  <c r="AN9" i="143"/>
  <c r="AO9" i="143"/>
  <c r="AP9" i="143"/>
  <c r="AQ9" i="143"/>
  <c r="AR9" i="143"/>
  <c r="I9" i="143"/>
  <c r="J9" i="142"/>
  <c r="K9" i="142"/>
  <c r="L9" i="142"/>
  <c r="M9" i="142"/>
  <c r="N9" i="142"/>
  <c r="O9" i="142"/>
  <c r="P9" i="142"/>
  <c r="Q9" i="142"/>
  <c r="R9" i="142"/>
  <c r="S9" i="142"/>
  <c r="T9" i="142"/>
  <c r="U9" i="142"/>
  <c r="V9" i="142"/>
  <c r="W9" i="142"/>
  <c r="X9" i="142"/>
  <c r="Y9" i="142"/>
  <c r="Z9" i="142"/>
  <c r="AA9" i="142"/>
  <c r="AB9" i="142"/>
  <c r="AC9" i="142"/>
  <c r="AD9" i="142"/>
  <c r="AE9" i="142"/>
  <c r="AF9" i="142"/>
  <c r="AG9" i="142"/>
  <c r="AH9" i="142"/>
  <c r="AI9" i="142"/>
  <c r="AJ9" i="142"/>
  <c r="AK9" i="142"/>
  <c r="AL9" i="142"/>
  <c r="AM9" i="142"/>
  <c r="AN9" i="142"/>
  <c r="AO9" i="142"/>
  <c r="AP9" i="142"/>
  <c r="AQ9" i="142"/>
  <c r="AR9" i="142"/>
  <c r="I9" i="142"/>
  <c r="H26" i="209"/>
  <c r="AS25" i="209"/>
  <c r="H25" i="209"/>
  <c r="G25" i="209"/>
  <c r="F25" i="209"/>
  <c r="E25" i="209"/>
  <c r="D25" i="209"/>
  <c r="C25" i="209"/>
  <c r="B25" i="209"/>
  <c r="A25" i="209"/>
  <c r="H23" i="209"/>
  <c r="AS22" i="209"/>
  <c r="H22" i="209"/>
  <c r="G22" i="209"/>
  <c r="F22" i="209"/>
  <c r="E22" i="209"/>
  <c r="D22" i="209"/>
  <c r="C22" i="209"/>
  <c r="B22" i="209"/>
  <c r="A22" i="209"/>
  <c r="H20" i="209"/>
  <c r="AS19" i="209"/>
  <c r="H19" i="209"/>
  <c r="G19" i="209"/>
  <c r="F19" i="209"/>
  <c r="E19" i="209"/>
  <c r="D19" i="209"/>
  <c r="C19" i="209"/>
  <c r="B19" i="209"/>
  <c r="A19" i="209"/>
  <c r="H17" i="209"/>
  <c r="AS16" i="209"/>
  <c r="H16" i="209"/>
  <c r="G16" i="209"/>
  <c r="F16" i="209"/>
  <c r="E16" i="209"/>
  <c r="D16" i="209"/>
  <c r="C16" i="209"/>
  <c r="B16" i="209"/>
  <c r="A16" i="209"/>
  <c r="H14" i="209"/>
  <c r="AS13" i="209"/>
  <c r="H13" i="209"/>
  <c r="G13" i="209"/>
  <c r="F13" i="209"/>
  <c r="E13" i="209"/>
  <c r="D13" i="209"/>
  <c r="C13" i="209"/>
  <c r="B13" i="209"/>
  <c r="A13" i="209"/>
  <c r="H11" i="209"/>
  <c r="AS10" i="209"/>
  <c r="H10" i="209"/>
  <c r="G10" i="209"/>
  <c r="F10" i="209"/>
  <c r="E10" i="209"/>
  <c r="D10" i="209"/>
  <c r="C10" i="209"/>
  <c r="B10" i="209"/>
  <c r="A10" i="209"/>
  <c r="AR9" i="209"/>
  <c r="AQ9" i="209"/>
  <c r="AP9" i="209"/>
  <c r="AO9" i="209"/>
  <c r="AN9" i="209"/>
  <c r="AM9" i="209"/>
  <c r="AL9" i="209"/>
  <c r="AK9" i="209"/>
  <c r="AJ9" i="209"/>
  <c r="AI9" i="209"/>
  <c r="AH9" i="209"/>
  <c r="AG9" i="209"/>
  <c r="AF9" i="209"/>
  <c r="AE9" i="209"/>
  <c r="AD9" i="209"/>
  <c r="AC9" i="209"/>
  <c r="AB9" i="209"/>
  <c r="AA9" i="209"/>
  <c r="Z9" i="209"/>
  <c r="Y9" i="209"/>
  <c r="X9" i="209"/>
  <c r="W9" i="209"/>
  <c r="V9" i="209"/>
  <c r="U9" i="209"/>
  <c r="T9" i="209"/>
  <c r="S9" i="209"/>
  <c r="R9" i="209"/>
  <c r="Q9" i="209"/>
  <c r="P9" i="209"/>
  <c r="O9" i="209"/>
  <c r="N9" i="209"/>
  <c r="M9" i="209"/>
  <c r="L9" i="209"/>
  <c r="K9" i="209"/>
  <c r="J9" i="209"/>
  <c r="I9" i="209"/>
  <c r="H9" i="209"/>
  <c r="G9" i="209"/>
  <c r="F9" i="209"/>
  <c r="E9" i="209"/>
  <c r="D9" i="209"/>
  <c r="C9" i="209"/>
  <c r="B9" i="209"/>
  <c r="I7" i="209"/>
  <c r="E7" i="209"/>
  <c r="B7" i="209"/>
  <c r="B6" i="209"/>
  <c r="A6" i="209"/>
  <c r="A1" i="209"/>
  <c r="H26" i="208"/>
  <c r="AS25" i="208"/>
  <c r="H25" i="208"/>
  <c r="G25" i="208"/>
  <c r="F25" i="208"/>
  <c r="E25" i="208"/>
  <c r="D25" i="208"/>
  <c r="C25" i="208"/>
  <c r="B25" i="208"/>
  <c r="A25" i="208"/>
  <c r="H23" i="208"/>
  <c r="AS22" i="208"/>
  <c r="H22" i="208"/>
  <c r="G22" i="208"/>
  <c r="F22" i="208"/>
  <c r="E22" i="208"/>
  <c r="D22" i="208"/>
  <c r="C22" i="208"/>
  <c r="B22" i="208"/>
  <c r="A22" i="208"/>
  <c r="H20" i="208"/>
  <c r="AS19" i="208"/>
  <c r="H19" i="208"/>
  <c r="G19" i="208"/>
  <c r="F19" i="208"/>
  <c r="E19" i="208"/>
  <c r="D19" i="208"/>
  <c r="C19" i="208"/>
  <c r="B19" i="208"/>
  <c r="A19" i="208"/>
  <c r="H17" i="208"/>
  <c r="AS16" i="208"/>
  <c r="H16" i="208"/>
  <c r="G16" i="208"/>
  <c r="F16" i="208"/>
  <c r="E16" i="208"/>
  <c r="D16" i="208"/>
  <c r="C16" i="208"/>
  <c r="B16" i="208"/>
  <c r="A16" i="208"/>
  <c r="H14" i="208"/>
  <c r="AS13" i="208"/>
  <c r="H13" i="208"/>
  <c r="G13" i="208"/>
  <c r="F13" i="208"/>
  <c r="E13" i="208"/>
  <c r="D13" i="208"/>
  <c r="C13" i="208"/>
  <c r="B13" i="208"/>
  <c r="A13" i="208"/>
  <c r="H11" i="208"/>
  <c r="AS10" i="208"/>
  <c r="H10" i="208"/>
  <c r="G10" i="208"/>
  <c r="F10" i="208"/>
  <c r="E10" i="208"/>
  <c r="D10" i="208"/>
  <c r="C10" i="208"/>
  <c r="B10" i="208"/>
  <c r="A10" i="208"/>
  <c r="AR9" i="208"/>
  <c r="AQ9" i="208"/>
  <c r="AP9" i="208"/>
  <c r="AO9" i="208"/>
  <c r="AN9" i="208"/>
  <c r="AM9" i="208"/>
  <c r="AL9" i="208"/>
  <c r="AK9" i="208"/>
  <c r="AJ9" i="208"/>
  <c r="AI9" i="208"/>
  <c r="AH9" i="208"/>
  <c r="AG9" i="208"/>
  <c r="AF9" i="208"/>
  <c r="AE9" i="208"/>
  <c r="AD9" i="208"/>
  <c r="AC9" i="208"/>
  <c r="AB9" i="208"/>
  <c r="AA9" i="208"/>
  <c r="Z9" i="208"/>
  <c r="Y9" i="208"/>
  <c r="X9" i="208"/>
  <c r="W9" i="208"/>
  <c r="V9" i="208"/>
  <c r="U9" i="208"/>
  <c r="T9" i="208"/>
  <c r="S9" i="208"/>
  <c r="R9" i="208"/>
  <c r="Q9" i="208"/>
  <c r="P9" i="208"/>
  <c r="O9" i="208"/>
  <c r="N9" i="208"/>
  <c r="M9" i="208"/>
  <c r="L9" i="208"/>
  <c r="K9" i="208"/>
  <c r="J9" i="208"/>
  <c r="I9" i="208"/>
  <c r="H9" i="208"/>
  <c r="G9" i="208"/>
  <c r="F9" i="208"/>
  <c r="E9" i="208"/>
  <c r="D9" i="208"/>
  <c r="C9" i="208"/>
  <c r="B9" i="208"/>
  <c r="I7" i="208"/>
  <c r="E7" i="208"/>
  <c r="B7" i="208"/>
  <c r="B6" i="208"/>
  <c r="A6" i="208"/>
  <c r="A1" i="208"/>
  <c r="H26" i="207"/>
  <c r="AS25" i="207"/>
  <c r="H25" i="207"/>
  <c r="G25" i="207"/>
  <c r="F25" i="207"/>
  <c r="E25" i="207"/>
  <c r="D25" i="207"/>
  <c r="C25" i="207"/>
  <c r="B25" i="207"/>
  <c r="A25" i="207"/>
  <c r="H23" i="207"/>
  <c r="AS22" i="207"/>
  <c r="H22" i="207"/>
  <c r="G22" i="207"/>
  <c r="F22" i="207"/>
  <c r="E22" i="207"/>
  <c r="D22" i="207"/>
  <c r="C22" i="207"/>
  <c r="B22" i="207"/>
  <c r="A22" i="207"/>
  <c r="H20" i="207"/>
  <c r="AS19" i="207"/>
  <c r="H19" i="207"/>
  <c r="G19" i="207"/>
  <c r="F19" i="207"/>
  <c r="E19" i="207"/>
  <c r="D19" i="207"/>
  <c r="C19" i="207"/>
  <c r="B19" i="207"/>
  <c r="A19" i="207"/>
  <c r="H17" i="207"/>
  <c r="AS16" i="207"/>
  <c r="H16" i="207"/>
  <c r="G16" i="207"/>
  <c r="F16" i="207"/>
  <c r="E16" i="207"/>
  <c r="D16" i="207"/>
  <c r="C16" i="207"/>
  <c r="B16" i="207"/>
  <c r="A16" i="207"/>
  <c r="H14" i="207"/>
  <c r="AS13" i="207"/>
  <c r="H13" i="207"/>
  <c r="G13" i="207"/>
  <c r="F13" i="207"/>
  <c r="E13" i="207"/>
  <c r="D13" i="207"/>
  <c r="C13" i="207"/>
  <c r="B13" i="207"/>
  <c r="A13" i="207"/>
  <c r="H11" i="207"/>
  <c r="AS10" i="207"/>
  <c r="H10" i="207"/>
  <c r="G10" i="207"/>
  <c r="F10" i="207"/>
  <c r="E10" i="207"/>
  <c r="D10" i="207"/>
  <c r="C10" i="207"/>
  <c r="B10" i="207"/>
  <c r="A10" i="207"/>
  <c r="AR9" i="207"/>
  <c r="AQ9" i="207"/>
  <c r="AP9" i="207"/>
  <c r="AO9" i="207"/>
  <c r="AN9" i="207"/>
  <c r="AM9" i="207"/>
  <c r="AL9" i="207"/>
  <c r="AK9" i="207"/>
  <c r="AJ9" i="207"/>
  <c r="AI9" i="207"/>
  <c r="AH9" i="207"/>
  <c r="AG9" i="207"/>
  <c r="AF9" i="207"/>
  <c r="AE9" i="207"/>
  <c r="AD9" i="207"/>
  <c r="AC9" i="207"/>
  <c r="AB9" i="207"/>
  <c r="AA9" i="207"/>
  <c r="Z9" i="207"/>
  <c r="Y9" i="207"/>
  <c r="X9" i="207"/>
  <c r="W9" i="207"/>
  <c r="V9" i="207"/>
  <c r="U9" i="207"/>
  <c r="T9" i="207"/>
  <c r="S9" i="207"/>
  <c r="R9" i="207"/>
  <c r="Q9" i="207"/>
  <c r="P9" i="207"/>
  <c r="O9" i="207"/>
  <c r="N9" i="207"/>
  <c r="M9" i="207"/>
  <c r="L9" i="207"/>
  <c r="K9" i="207"/>
  <c r="J9" i="207"/>
  <c r="I9" i="207"/>
  <c r="H9" i="207"/>
  <c r="G9" i="207"/>
  <c r="F9" i="207"/>
  <c r="E9" i="207"/>
  <c r="D9" i="207"/>
  <c r="C9" i="207"/>
  <c r="B9" i="207"/>
  <c r="I7" i="207"/>
  <c r="E7" i="207"/>
  <c r="B7" i="207"/>
  <c r="B6" i="207"/>
  <c r="A6" i="207"/>
  <c r="A1" i="207"/>
  <c r="H26" i="206"/>
  <c r="AS25" i="206"/>
  <c r="H25" i="206"/>
  <c r="G25" i="206"/>
  <c r="F25" i="206"/>
  <c r="E25" i="206"/>
  <c r="D25" i="206"/>
  <c r="C25" i="206"/>
  <c r="B25" i="206"/>
  <c r="A25" i="206"/>
  <c r="H23" i="206"/>
  <c r="AS22" i="206"/>
  <c r="H22" i="206"/>
  <c r="G22" i="206"/>
  <c r="F22" i="206"/>
  <c r="E22" i="206"/>
  <c r="D22" i="206"/>
  <c r="C22" i="206"/>
  <c r="B22" i="206"/>
  <c r="A22" i="206"/>
  <c r="H20" i="206"/>
  <c r="AS19" i="206"/>
  <c r="H19" i="206"/>
  <c r="G19" i="206"/>
  <c r="F19" i="206"/>
  <c r="E19" i="206"/>
  <c r="D19" i="206"/>
  <c r="C19" i="206"/>
  <c r="B19" i="206"/>
  <c r="A19" i="206"/>
  <c r="H17" i="206"/>
  <c r="AS16" i="206"/>
  <c r="H16" i="206"/>
  <c r="G16" i="206"/>
  <c r="F16" i="206"/>
  <c r="E16" i="206"/>
  <c r="D16" i="206"/>
  <c r="C16" i="206"/>
  <c r="B16" i="206"/>
  <c r="A16" i="206"/>
  <c r="H14" i="206"/>
  <c r="AS13" i="206"/>
  <c r="H13" i="206"/>
  <c r="G13" i="206"/>
  <c r="F13" i="206"/>
  <c r="E13" i="206"/>
  <c r="D13" i="206"/>
  <c r="C13" i="206"/>
  <c r="B13" i="206"/>
  <c r="A13" i="206"/>
  <c r="H11" i="206"/>
  <c r="AS10" i="206"/>
  <c r="H10" i="206"/>
  <c r="G10" i="206"/>
  <c r="F10" i="206"/>
  <c r="E10" i="206"/>
  <c r="D10" i="206"/>
  <c r="C10" i="206"/>
  <c r="B10" i="206"/>
  <c r="A10" i="206"/>
  <c r="AR9" i="206"/>
  <c r="AQ9" i="206"/>
  <c r="AP9" i="206"/>
  <c r="AO9" i="206"/>
  <c r="AN9" i="206"/>
  <c r="AM9" i="206"/>
  <c r="AL9" i="206"/>
  <c r="AK9" i="206"/>
  <c r="AJ9" i="206"/>
  <c r="AI9" i="206"/>
  <c r="AH9" i="206"/>
  <c r="AG9" i="206"/>
  <c r="AF9" i="206"/>
  <c r="AE9" i="206"/>
  <c r="AD9" i="206"/>
  <c r="AC9" i="206"/>
  <c r="AB9" i="206"/>
  <c r="AA9" i="206"/>
  <c r="Z9" i="206"/>
  <c r="Y9" i="206"/>
  <c r="X9" i="206"/>
  <c r="W9" i="206"/>
  <c r="V9" i="206"/>
  <c r="U9" i="206"/>
  <c r="T9" i="206"/>
  <c r="S9" i="206"/>
  <c r="R9" i="206"/>
  <c r="Q9" i="206"/>
  <c r="P9" i="206"/>
  <c r="O9" i="206"/>
  <c r="N9" i="206"/>
  <c r="M9" i="206"/>
  <c r="L9" i="206"/>
  <c r="K9" i="206"/>
  <c r="J9" i="206"/>
  <c r="I9" i="206"/>
  <c r="H9" i="206"/>
  <c r="G9" i="206"/>
  <c r="F9" i="206"/>
  <c r="E9" i="206"/>
  <c r="D9" i="206"/>
  <c r="C9" i="206"/>
  <c r="B9" i="206"/>
  <c r="I7" i="206"/>
  <c r="E7" i="206"/>
  <c r="B7" i="206"/>
  <c r="B6" i="206"/>
  <c r="A6" i="206"/>
  <c r="A1" i="206"/>
  <c r="H26" i="205"/>
  <c r="AS25" i="205"/>
  <c r="H25" i="205"/>
  <c r="G25" i="205"/>
  <c r="F25" i="205"/>
  <c r="E25" i="205"/>
  <c r="D25" i="205"/>
  <c r="C25" i="205"/>
  <c r="B25" i="205"/>
  <c r="A25" i="205"/>
  <c r="H23" i="205"/>
  <c r="AS22" i="205"/>
  <c r="H22" i="205"/>
  <c r="G22" i="205"/>
  <c r="F22" i="205"/>
  <c r="E22" i="205"/>
  <c r="D22" i="205"/>
  <c r="C22" i="205"/>
  <c r="B22" i="205"/>
  <c r="A22" i="205"/>
  <c r="H20" i="205"/>
  <c r="AS19" i="205"/>
  <c r="H19" i="205"/>
  <c r="G19" i="205"/>
  <c r="F19" i="205"/>
  <c r="E19" i="205"/>
  <c r="D19" i="205"/>
  <c r="C19" i="205"/>
  <c r="B19" i="205"/>
  <c r="A19" i="205"/>
  <c r="H17" i="205"/>
  <c r="AS16" i="205"/>
  <c r="H16" i="205"/>
  <c r="G16" i="205"/>
  <c r="F16" i="205"/>
  <c r="E16" i="205"/>
  <c r="D16" i="205"/>
  <c r="C16" i="205"/>
  <c r="B16" i="205"/>
  <c r="A16" i="205"/>
  <c r="H14" i="205"/>
  <c r="AS13" i="205"/>
  <c r="H13" i="205"/>
  <c r="G13" i="205"/>
  <c r="F13" i="205"/>
  <c r="E13" i="205"/>
  <c r="D13" i="205"/>
  <c r="C13" i="205"/>
  <c r="B13" i="205"/>
  <c r="A13" i="205"/>
  <c r="H11" i="205"/>
  <c r="AS10" i="205"/>
  <c r="H10" i="205"/>
  <c r="G10" i="205"/>
  <c r="F10" i="205"/>
  <c r="E10" i="205"/>
  <c r="D10" i="205"/>
  <c r="C10" i="205"/>
  <c r="B10" i="205"/>
  <c r="A10" i="205"/>
  <c r="AR9" i="205"/>
  <c r="AQ9" i="205"/>
  <c r="AP9" i="205"/>
  <c r="AO9" i="205"/>
  <c r="AN9" i="205"/>
  <c r="AM9" i="205"/>
  <c r="AL9" i="205"/>
  <c r="AK9" i="205"/>
  <c r="AJ9" i="205"/>
  <c r="AI9" i="205"/>
  <c r="AH9" i="205"/>
  <c r="AG9" i="205"/>
  <c r="AF9" i="205"/>
  <c r="AE9" i="205"/>
  <c r="AD9" i="205"/>
  <c r="AC9" i="205"/>
  <c r="AB9" i="205"/>
  <c r="AA9" i="205"/>
  <c r="Z9" i="205"/>
  <c r="Y9" i="205"/>
  <c r="X9" i="205"/>
  <c r="W9" i="205"/>
  <c r="V9" i="205"/>
  <c r="U9" i="205"/>
  <c r="T9" i="205"/>
  <c r="S9" i="205"/>
  <c r="R9" i="205"/>
  <c r="Q9" i="205"/>
  <c r="P9" i="205"/>
  <c r="O9" i="205"/>
  <c r="N9" i="205"/>
  <c r="M9" i="205"/>
  <c r="L9" i="205"/>
  <c r="K9" i="205"/>
  <c r="J9" i="205"/>
  <c r="I9" i="205"/>
  <c r="H9" i="205"/>
  <c r="G9" i="205"/>
  <c r="F9" i="205"/>
  <c r="E9" i="205"/>
  <c r="D9" i="205"/>
  <c r="C9" i="205"/>
  <c r="B9" i="205"/>
  <c r="I7" i="205"/>
  <c r="E7" i="205"/>
  <c r="B7" i="205"/>
  <c r="B6" i="205"/>
  <c r="A6" i="205"/>
  <c r="A1" i="205"/>
  <c r="H26" i="204"/>
  <c r="AS25" i="204"/>
  <c r="H25" i="204"/>
  <c r="G25" i="204"/>
  <c r="F25" i="204"/>
  <c r="E25" i="204"/>
  <c r="D25" i="204"/>
  <c r="C25" i="204"/>
  <c r="B25" i="204"/>
  <c r="A25" i="204"/>
  <c r="H23" i="204"/>
  <c r="AS22" i="204"/>
  <c r="H22" i="204"/>
  <c r="G22" i="204"/>
  <c r="F22" i="204"/>
  <c r="E22" i="204"/>
  <c r="D22" i="204"/>
  <c r="C22" i="204"/>
  <c r="B22" i="204"/>
  <c r="A22" i="204"/>
  <c r="H20" i="204"/>
  <c r="AS19" i="204"/>
  <c r="H19" i="204"/>
  <c r="G19" i="204"/>
  <c r="F19" i="204"/>
  <c r="E19" i="204"/>
  <c r="D19" i="204"/>
  <c r="C19" i="204"/>
  <c r="B19" i="204"/>
  <c r="A19" i="204"/>
  <c r="H17" i="204"/>
  <c r="AS16" i="204"/>
  <c r="H16" i="204"/>
  <c r="G16" i="204"/>
  <c r="F16" i="204"/>
  <c r="E16" i="204"/>
  <c r="D16" i="204"/>
  <c r="C16" i="204"/>
  <c r="B16" i="204"/>
  <c r="A16" i="204"/>
  <c r="H14" i="204"/>
  <c r="AS13" i="204"/>
  <c r="H13" i="204"/>
  <c r="G13" i="204"/>
  <c r="F13" i="204"/>
  <c r="E13" i="204"/>
  <c r="D13" i="204"/>
  <c r="C13" i="204"/>
  <c r="B13" i="204"/>
  <c r="A13" i="204"/>
  <c r="H11" i="204"/>
  <c r="AS10" i="204"/>
  <c r="H10" i="204"/>
  <c r="G10" i="204"/>
  <c r="F10" i="204"/>
  <c r="E10" i="204"/>
  <c r="D10" i="204"/>
  <c r="C10" i="204"/>
  <c r="B10" i="204"/>
  <c r="A10" i="204"/>
  <c r="AR9" i="204"/>
  <c r="AQ9" i="204"/>
  <c r="AP9" i="204"/>
  <c r="AL9" i="204"/>
  <c r="AK9" i="204"/>
  <c r="AJ9" i="204"/>
  <c r="AI9" i="204"/>
  <c r="AH9" i="204"/>
  <c r="AD9" i="204"/>
  <c r="AC9" i="204"/>
  <c r="AB9" i="204"/>
  <c r="AA9" i="204"/>
  <c r="Z9" i="204"/>
  <c r="V9" i="204"/>
  <c r="U9" i="204"/>
  <c r="T9" i="204"/>
  <c r="S9" i="204"/>
  <c r="R9" i="204"/>
  <c r="N9" i="204"/>
  <c r="M9" i="204"/>
  <c r="L9" i="204"/>
  <c r="K9" i="204"/>
  <c r="J9" i="204"/>
  <c r="H9" i="204"/>
  <c r="G9" i="204"/>
  <c r="F9" i="204"/>
  <c r="E9" i="204"/>
  <c r="D9" i="204"/>
  <c r="C9" i="204"/>
  <c r="B9" i="204"/>
  <c r="I7" i="204"/>
  <c r="E7" i="204"/>
  <c r="B7" i="204"/>
  <c r="B6" i="204"/>
  <c r="A6" i="204"/>
  <c r="A1" i="204"/>
  <c r="H26" i="203"/>
  <c r="AS25" i="203"/>
  <c r="H25" i="203"/>
  <c r="G25" i="203"/>
  <c r="F25" i="203"/>
  <c r="E25" i="203"/>
  <c r="D25" i="203"/>
  <c r="C25" i="203"/>
  <c r="B25" i="203"/>
  <c r="A25" i="203"/>
  <c r="H23" i="203"/>
  <c r="AS22" i="203"/>
  <c r="H22" i="203"/>
  <c r="G22" i="203"/>
  <c r="F22" i="203"/>
  <c r="E22" i="203"/>
  <c r="D22" i="203"/>
  <c r="C22" i="203"/>
  <c r="B22" i="203"/>
  <c r="A22" i="203"/>
  <c r="H20" i="203"/>
  <c r="AS19" i="203"/>
  <c r="H19" i="203"/>
  <c r="G19" i="203"/>
  <c r="F19" i="203"/>
  <c r="E19" i="203"/>
  <c r="D19" i="203"/>
  <c r="C19" i="203"/>
  <c r="B19" i="203"/>
  <c r="A19" i="203"/>
  <c r="H17" i="203"/>
  <c r="AS16" i="203"/>
  <c r="H16" i="203"/>
  <c r="G16" i="203"/>
  <c r="F16" i="203"/>
  <c r="E16" i="203"/>
  <c r="D16" i="203"/>
  <c r="C16" i="203"/>
  <c r="B16" i="203"/>
  <c r="A16" i="203"/>
  <c r="H14" i="203"/>
  <c r="AS13" i="203"/>
  <c r="H13" i="203"/>
  <c r="G13" i="203"/>
  <c r="F13" i="203"/>
  <c r="E13" i="203"/>
  <c r="D13" i="203"/>
  <c r="C13" i="203"/>
  <c r="B13" i="203"/>
  <c r="A13" i="203"/>
  <c r="H11" i="203"/>
  <c r="AS10" i="203"/>
  <c r="H10" i="203"/>
  <c r="G10" i="203"/>
  <c r="F10" i="203"/>
  <c r="E10" i="203"/>
  <c r="D10" i="203"/>
  <c r="C10" i="203"/>
  <c r="B10" i="203"/>
  <c r="A10" i="203"/>
  <c r="AR9" i="203"/>
  <c r="AQ9" i="203"/>
  <c r="AP9" i="203"/>
  <c r="AL9" i="203"/>
  <c r="AK9" i="203"/>
  <c r="AJ9" i="203"/>
  <c r="AI9" i="203"/>
  <c r="AH9" i="203"/>
  <c r="AD9" i="203"/>
  <c r="AC9" i="203"/>
  <c r="AB9" i="203"/>
  <c r="AA9" i="203"/>
  <c r="Z9" i="203"/>
  <c r="V9" i="203"/>
  <c r="U9" i="203"/>
  <c r="T9" i="203"/>
  <c r="S9" i="203"/>
  <c r="R9" i="203"/>
  <c r="N9" i="203"/>
  <c r="M9" i="203"/>
  <c r="L9" i="203"/>
  <c r="K9" i="203"/>
  <c r="J9" i="203"/>
  <c r="I9" i="203"/>
  <c r="H9" i="203"/>
  <c r="G9" i="203"/>
  <c r="F9" i="203"/>
  <c r="E9" i="203"/>
  <c r="D9" i="203"/>
  <c r="C9" i="203"/>
  <c r="B9" i="203"/>
  <c r="I7" i="203"/>
  <c r="E7" i="203"/>
  <c r="B7" i="203"/>
  <c r="B6" i="203"/>
  <c r="A6" i="203"/>
  <c r="A1" i="203"/>
  <c r="H26" i="202"/>
  <c r="AS25" i="202"/>
  <c r="H25" i="202"/>
  <c r="G25" i="202"/>
  <c r="F25" i="202"/>
  <c r="E25" i="202"/>
  <c r="D25" i="202"/>
  <c r="C25" i="202"/>
  <c r="B25" i="202"/>
  <c r="A25" i="202"/>
  <c r="H23" i="202"/>
  <c r="AS22" i="202"/>
  <c r="H22" i="202"/>
  <c r="G22" i="202"/>
  <c r="F22" i="202"/>
  <c r="E22" i="202"/>
  <c r="D22" i="202"/>
  <c r="C22" i="202"/>
  <c r="B22" i="202"/>
  <c r="A22" i="202"/>
  <c r="H20" i="202"/>
  <c r="AS19" i="202"/>
  <c r="H19" i="202"/>
  <c r="G19" i="202"/>
  <c r="F19" i="202"/>
  <c r="E19" i="202"/>
  <c r="D19" i="202"/>
  <c r="C19" i="202"/>
  <c r="B19" i="202"/>
  <c r="A19" i="202"/>
  <c r="H17" i="202"/>
  <c r="AS16" i="202"/>
  <c r="H16" i="202"/>
  <c r="G16" i="202"/>
  <c r="F16" i="202"/>
  <c r="E16" i="202"/>
  <c r="D16" i="202"/>
  <c r="C16" i="202"/>
  <c r="B16" i="202"/>
  <c r="A16" i="202"/>
  <c r="H14" i="202"/>
  <c r="AS13" i="202"/>
  <c r="H13" i="202"/>
  <c r="G13" i="202"/>
  <c r="F13" i="202"/>
  <c r="E13" i="202"/>
  <c r="D13" i="202"/>
  <c r="C13" i="202"/>
  <c r="B13" i="202"/>
  <c r="A13" i="202"/>
  <c r="H11" i="202"/>
  <c r="AS10" i="202"/>
  <c r="H10" i="202"/>
  <c r="G10" i="202"/>
  <c r="F10" i="202"/>
  <c r="E10" i="202"/>
  <c r="D10" i="202"/>
  <c r="C10" i="202"/>
  <c r="B10" i="202"/>
  <c r="A10" i="202"/>
  <c r="AR9" i="202"/>
  <c r="AQ9" i="202"/>
  <c r="AP9" i="202"/>
  <c r="AM9" i="202"/>
  <c r="AL9" i="202"/>
  <c r="AK9" i="202"/>
  <c r="AJ9" i="202"/>
  <c r="AI9" i="202"/>
  <c r="AH9" i="202"/>
  <c r="AE9" i="202"/>
  <c r="AD9" i="202"/>
  <c r="AC9" i="202"/>
  <c r="AB9" i="202"/>
  <c r="AA9" i="202"/>
  <c r="Z9" i="202"/>
  <c r="W9" i="202"/>
  <c r="V9" i="202"/>
  <c r="U9" i="202"/>
  <c r="T9" i="202"/>
  <c r="S9" i="202"/>
  <c r="R9" i="202"/>
  <c r="O9" i="202"/>
  <c r="N9" i="202"/>
  <c r="M9" i="202"/>
  <c r="L9" i="202"/>
  <c r="K9" i="202"/>
  <c r="J9" i="202"/>
  <c r="H9" i="202"/>
  <c r="G9" i="202"/>
  <c r="F9" i="202"/>
  <c r="E9" i="202"/>
  <c r="D9" i="202"/>
  <c r="C9" i="202"/>
  <c r="B9" i="202"/>
  <c r="I7" i="202"/>
  <c r="E7" i="202"/>
  <c r="B7" i="202"/>
  <c r="B6" i="202"/>
  <c r="A6" i="202"/>
  <c r="A1" i="202"/>
  <c r="H26" i="201"/>
  <c r="AS25" i="201"/>
  <c r="H25" i="201"/>
  <c r="G25" i="201"/>
  <c r="F25" i="201"/>
  <c r="E25" i="201"/>
  <c r="D25" i="201"/>
  <c r="C25" i="201"/>
  <c r="B25" i="201"/>
  <c r="A25" i="201"/>
  <c r="H23" i="201"/>
  <c r="AS22" i="201"/>
  <c r="H22" i="201"/>
  <c r="G22" i="201"/>
  <c r="F22" i="201"/>
  <c r="E22" i="201"/>
  <c r="D22" i="201"/>
  <c r="C22" i="201"/>
  <c r="B22" i="201"/>
  <c r="A22" i="201"/>
  <c r="H20" i="201"/>
  <c r="AS19" i="201"/>
  <c r="H19" i="201"/>
  <c r="G19" i="201"/>
  <c r="F19" i="201"/>
  <c r="E19" i="201"/>
  <c r="D19" i="201"/>
  <c r="C19" i="201"/>
  <c r="B19" i="201"/>
  <c r="A19" i="201"/>
  <c r="H17" i="201"/>
  <c r="AS16" i="201"/>
  <c r="H16" i="201"/>
  <c r="G16" i="201"/>
  <c r="F16" i="201"/>
  <c r="E16" i="201"/>
  <c r="D16" i="201"/>
  <c r="C16" i="201"/>
  <c r="B16" i="201"/>
  <c r="A16" i="201"/>
  <c r="H14" i="201"/>
  <c r="AS13" i="201"/>
  <c r="H13" i="201"/>
  <c r="G13" i="201"/>
  <c r="F13" i="201"/>
  <c r="E13" i="201"/>
  <c r="D13" i="201"/>
  <c r="C13" i="201"/>
  <c r="B13" i="201"/>
  <c r="A13" i="201"/>
  <c r="H11" i="201"/>
  <c r="AS10" i="201"/>
  <c r="H10" i="201"/>
  <c r="G10" i="201"/>
  <c r="F10" i="201"/>
  <c r="E10" i="201"/>
  <c r="D10" i="201"/>
  <c r="C10" i="201"/>
  <c r="B10" i="201"/>
  <c r="A10" i="201"/>
  <c r="AR9" i="201"/>
  <c r="AQ9" i="201"/>
  <c r="AP9" i="201"/>
  <c r="AM9" i="201"/>
  <c r="AL9" i="201"/>
  <c r="AK9" i="201"/>
  <c r="AJ9" i="201"/>
  <c r="AI9" i="201"/>
  <c r="AH9" i="201"/>
  <c r="AE9" i="201"/>
  <c r="AD9" i="201"/>
  <c r="AC9" i="201"/>
  <c r="AB9" i="201"/>
  <c r="AA9" i="201"/>
  <c r="Z9" i="201"/>
  <c r="W9" i="201"/>
  <c r="V9" i="201"/>
  <c r="U9" i="201"/>
  <c r="T9" i="201"/>
  <c r="S9" i="201"/>
  <c r="R9" i="201"/>
  <c r="O9" i="201"/>
  <c r="N9" i="201"/>
  <c r="M9" i="201"/>
  <c r="L9" i="201"/>
  <c r="K9" i="201"/>
  <c r="J9" i="201"/>
  <c r="I9" i="201"/>
  <c r="H9" i="201"/>
  <c r="G9" i="201"/>
  <c r="F9" i="201"/>
  <c r="E9" i="201"/>
  <c r="D9" i="201"/>
  <c r="C9" i="201"/>
  <c r="B9" i="201"/>
  <c r="I7" i="201"/>
  <c r="E7" i="201"/>
  <c r="B7" i="201"/>
  <c r="B6" i="201"/>
  <c r="A6" i="201"/>
  <c r="A1" i="201"/>
  <c r="H26" i="200"/>
  <c r="AS25" i="200"/>
  <c r="H25" i="200"/>
  <c r="G25" i="200"/>
  <c r="F25" i="200"/>
  <c r="E25" i="200"/>
  <c r="D25" i="200"/>
  <c r="C25" i="200"/>
  <c r="B25" i="200"/>
  <c r="A25" i="200"/>
  <c r="H23" i="200"/>
  <c r="AS22" i="200"/>
  <c r="H22" i="200"/>
  <c r="G22" i="200"/>
  <c r="F22" i="200"/>
  <c r="E22" i="200"/>
  <c r="D22" i="200"/>
  <c r="C22" i="200"/>
  <c r="B22" i="200"/>
  <c r="A22" i="200"/>
  <c r="H20" i="200"/>
  <c r="AS19" i="200"/>
  <c r="H19" i="200"/>
  <c r="G19" i="200"/>
  <c r="F19" i="200"/>
  <c r="E19" i="200"/>
  <c r="D19" i="200"/>
  <c r="C19" i="200"/>
  <c r="B19" i="200"/>
  <c r="A19" i="200"/>
  <c r="H17" i="200"/>
  <c r="AS16" i="200"/>
  <c r="H16" i="200"/>
  <c r="G16" i="200"/>
  <c r="F16" i="200"/>
  <c r="E16" i="200"/>
  <c r="D16" i="200"/>
  <c r="C16" i="200"/>
  <c r="B16" i="200"/>
  <c r="A16" i="200"/>
  <c r="H14" i="200"/>
  <c r="AS13" i="200"/>
  <c r="H13" i="200"/>
  <c r="G13" i="200"/>
  <c r="F13" i="200"/>
  <c r="E13" i="200"/>
  <c r="D13" i="200"/>
  <c r="C13" i="200"/>
  <c r="B13" i="200"/>
  <c r="A13" i="200"/>
  <c r="H11" i="200"/>
  <c r="AS10" i="200"/>
  <c r="H10" i="200"/>
  <c r="G10" i="200"/>
  <c r="F10" i="200"/>
  <c r="E10" i="200"/>
  <c r="D10" i="200"/>
  <c r="C10" i="200"/>
  <c r="B10" i="200"/>
  <c r="A10" i="200"/>
  <c r="AR9" i="200"/>
  <c r="AQ9" i="200"/>
  <c r="AP9" i="200"/>
  <c r="AM9" i="200"/>
  <c r="AL9" i="200"/>
  <c r="AK9" i="200"/>
  <c r="AJ9" i="200"/>
  <c r="AI9" i="200"/>
  <c r="AH9" i="200"/>
  <c r="AE9" i="200"/>
  <c r="AD9" i="200"/>
  <c r="AC9" i="200"/>
  <c r="AB9" i="200"/>
  <c r="AA9" i="200"/>
  <c r="Z9" i="200"/>
  <c r="W9" i="200"/>
  <c r="V9" i="200"/>
  <c r="U9" i="200"/>
  <c r="T9" i="200"/>
  <c r="S9" i="200"/>
  <c r="R9" i="200"/>
  <c r="O9" i="200"/>
  <c r="N9" i="200"/>
  <c r="M9" i="200"/>
  <c r="L9" i="200"/>
  <c r="K9" i="200"/>
  <c r="J9" i="200"/>
  <c r="I9" i="200"/>
  <c r="H9" i="200"/>
  <c r="G9" i="200"/>
  <c r="F9" i="200"/>
  <c r="E9" i="200"/>
  <c r="D9" i="200"/>
  <c r="C9" i="200"/>
  <c r="B9" i="200"/>
  <c r="I7" i="200"/>
  <c r="E7" i="200"/>
  <c r="B7" i="200"/>
  <c r="B6" i="200"/>
  <c r="A6" i="200"/>
  <c r="A1" i="200"/>
  <c r="H26" i="199"/>
  <c r="AS25" i="199"/>
  <c r="H25" i="199"/>
  <c r="G25" i="199"/>
  <c r="F25" i="199"/>
  <c r="E25" i="199"/>
  <c r="D25" i="199"/>
  <c r="C25" i="199"/>
  <c r="B25" i="199"/>
  <c r="A25" i="199"/>
  <c r="H23" i="199"/>
  <c r="AS22" i="199"/>
  <c r="H22" i="199"/>
  <c r="G22" i="199"/>
  <c r="F22" i="199"/>
  <c r="E22" i="199"/>
  <c r="D22" i="199"/>
  <c r="C22" i="199"/>
  <c r="B22" i="199"/>
  <c r="A22" i="199"/>
  <c r="H20" i="199"/>
  <c r="AS19" i="199"/>
  <c r="H19" i="199"/>
  <c r="G19" i="199"/>
  <c r="F19" i="199"/>
  <c r="E19" i="199"/>
  <c r="D19" i="199"/>
  <c r="C19" i="199"/>
  <c r="B19" i="199"/>
  <c r="A19" i="199"/>
  <c r="H17" i="199"/>
  <c r="AS16" i="199"/>
  <c r="H16" i="199"/>
  <c r="G16" i="199"/>
  <c r="F16" i="199"/>
  <c r="E16" i="199"/>
  <c r="D16" i="199"/>
  <c r="C16" i="199"/>
  <c r="B16" i="199"/>
  <c r="A16" i="199"/>
  <c r="H14" i="199"/>
  <c r="AS13" i="199"/>
  <c r="H13" i="199"/>
  <c r="G13" i="199"/>
  <c r="F13" i="199"/>
  <c r="E13" i="199"/>
  <c r="D13" i="199"/>
  <c r="C13" i="199"/>
  <c r="B13" i="199"/>
  <c r="A13" i="199"/>
  <c r="H11" i="199"/>
  <c r="AS10" i="199"/>
  <c r="H10" i="199"/>
  <c r="G10" i="199"/>
  <c r="F10" i="199"/>
  <c r="E10" i="199"/>
  <c r="D10" i="199"/>
  <c r="C10" i="199"/>
  <c r="B10" i="199"/>
  <c r="A10" i="199"/>
  <c r="AR9" i="199"/>
  <c r="AQ9" i="199"/>
  <c r="AP9" i="199"/>
  <c r="AN9" i="199"/>
  <c r="AM9" i="199"/>
  <c r="AL9" i="199"/>
  <c r="AK9" i="199"/>
  <c r="AJ9" i="199"/>
  <c r="AI9" i="199"/>
  <c r="AH9" i="199"/>
  <c r="AF9" i="199"/>
  <c r="AE9" i="199"/>
  <c r="AD9" i="199"/>
  <c r="AC9" i="199"/>
  <c r="AB9" i="199"/>
  <c r="AA9" i="199"/>
  <c r="Z9" i="199"/>
  <c r="X9" i="199"/>
  <c r="W9" i="199"/>
  <c r="V9" i="199"/>
  <c r="U9" i="199"/>
  <c r="T9" i="199"/>
  <c r="S9" i="199"/>
  <c r="R9" i="199"/>
  <c r="P9" i="199"/>
  <c r="O9" i="199"/>
  <c r="N9" i="199"/>
  <c r="M9" i="199"/>
  <c r="L9" i="199"/>
  <c r="K9" i="199"/>
  <c r="J9" i="199"/>
  <c r="H9" i="199"/>
  <c r="G9" i="199"/>
  <c r="F9" i="199"/>
  <c r="E9" i="199"/>
  <c r="D9" i="199"/>
  <c r="C9" i="199"/>
  <c r="B9" i="199"/>
  <c r="I7" i="199"/>
  <c r="E7" i="199"/>
  <c r="B7" i="199"/>
  <c r="B6" i="199"/>
  <c r="A6" i="199"/>
  <c r="A1" i="199"/>
  <c r="H26" i="198"/>
  <c r="AS25" i="198"/>
  <c r="H25" i="198"/>
  <c r="G25" i="198"/>
  <c r="F25" i="198"/>
  <c r="E25" i="198"/>
  <c r="D25" i="198"/>
  <c r="C25" i="198"/>
  <c r="B25" i="198"/>
  <c r="A25" i="198"/>
  <c r="H23" i="198"/>
  <c r="AS22" i="198"/>
  <c r="H22" i="198"/>
  <c r="G22" i="198"/>
  <c r="F22" i="198"/>
  <c r="E22" i="198"/>
  <c r="D22" i="198"/>
  <c r="C22" i="198"/>
  <c r="B22" i="198"/>
  <c r="A22" i="198"/>
  <c r="H20" i="198"/>
  <c r="AS19" i="198"/>
  <c r="H19" i="198"/>
  <c r="G19" i="198"/>
  <c r="F19" i="198"/>
  <c r="E19" i="198"/>
  <c r="D19" i="198"/>
  <c r="C19" i="198"/>
  <c r="B19" i="198"/>
  <c r="A19" i="198"/>
  <c r="H17" i="198"/>
  <c r="AS16" i="198"/>
  <c r="H16" i="198"/>
  <c r="G16" i="198"/>
  <c r="F16" i="198"/>
  <c r="E16" i="198"/>
  <c r="D16" i="198"/>
  <c r="C16" i="198"/>
  <c r="B16" i="198"/>
  <c r="A16" i="198"/>
  <c r="H14" i="198"/>
  <c r="AS13" i="198"/>
  <c r="H13" i="198"/>
  <c r="G13" i="198"/>
  <c r="F13" i="198"/>
  <c r="E13" i="198"/>
  <c r="D13" i="198"/>
  <c r="C13" i="198"/>
  <c r="B13" i="198"/>
  <c r="A13" i="198"/>
  <c r="H11" i="198"/>
  <c r="AS10" i="198"/>
  <c r="H10" i="198"/>
  <c r="G10" i="198"/>
  <c r="F10" i="198"/>
  <c r="E10" i="198"/>
  <c r="D10" i="198"/>
  <c r="C10" i="198"/>
  <c r="B10" i="198"/>
  <c r="A10" i="198"/>
  <c r="AR9" i="198"/>
  <c r="AQ9" i="198"/>
  <c r="AP9" i="198"/>
  <c r="AN9" i="198"/>
  <c r="AM9" i="198"/>
  <c r="AL9" i="198"/>
  <c r="AK9" i="198"/>
  <c r="AJ9" i="198"/>
  <c r="AI9" i="198"/>
  <c r="AH9" i="198"/>
  <c r="AF9" i="198"/>
  <c r="AE9" i="198"/>
  <c r="AD9" i="198"/>
  <c r="AC9" i="198"/>
  <c r="AB9" i="198"/>
  <c r="AA9" i="198"/>
  <c r="Z9" i="198"/>
  <c r="X9" i="198"/>
  <c r="W9" i="198"/>
  <c r="V9" i="198"/>
  <c r="U9" i="198"/>
  <c r="T9" i="198"/>
  <c r="S9" i="198"/>
  <c r="R9" i="198"/>
  <c r="P9" i="198"/>
  <c r="O9" i="198"/>
  <c r="N9" i="198"/>
  <c r="M9" i="198"/>
  <c r="L9" i="198"/>
  <c r="K9" i="198"/>
  <c r="J9" i="198"/>
  <c r="I9" i="198"/>
  <c r="H9" i="198"/>
  <c r="G9" i="198"/>
  <c r="F9" i="198"/>
  <c r="E9" i="198"/>
  <c r="D9" i="198"/>
  <c r="C9" i="198"/>
  <c r="B9" i="198"/>
  <c r="I7" i="198"/>
  <c r="E7" i="198"/>
  <c r="B7" i="198"/>
  <c r="B6" i="198"/>
  <c r="A6" i="198"/>
  <c r="A1" i="198"/>
  <c r="H26" i="196"/>
  <c r="AS25" i="196"/>
  <c r="H25" i="196"/>
  <c r="G25" i="196"/>
  <c r="F25" i="196"/>
  <c r="E25" i="196"/>
  <c r="D25" i="196"/>
  <c r="C25" i="196"/>
  <c r="B25" i="196"/>
  <c r="A25" i="196"/>
  <c r="H23" i="196"/>
  <c r="AS22" i="196"/>
  <c r="H22" i="196"/>
  <c r="G22" i="196"/>
  <c r="F22" i="196"/>
  <c r="E22" i="196"/>
  <c r="D22" i="196"/>
  <c r="C22" i="196"/>
  <c r="B22" i="196"/>
  <c r="A22" i="196"/>
  <c r="H20" i="196"/>
  <c r="AS19" i="196"/>
  <c r="H19" i="196"/>
  <c r="G19" i="196"/>
  <c r="F19" i="196"/>
  <c r="E19" i="196"/>
  <c r="D19" i="196"/>
  <c r="C19" i="196"/>
  <c r="B19" i="196"/>
  <c r="A19" i="196"/>
  <c r="H17" i="196"/>
  <c r="AS16" i="196"/>
  <c r="H16" i="196"/>
  <c r="G16" i="196"/>
  <c r="F16" i="196"/>
  <c r="E16" i="196"/>
  <c r="D16" i="196"/>
  <c r="C16" i="196"/>
  <c r="B16" i="196"/>
  <c r="A16" i="196"/>
  <c r="H14" i="196"/>
  <c r="AS13" i="196"/>
  <c r="H13" i="196"/>
  <c r="G13" i="196"/>
  <c r="F13" i="196"/>
  <c r="E13" i="196"/>
  <c r="D13" i="196"/>
  <c r="C13" i="196"/>
  <c r="B13" i="196"/>
  <c r="A13" i="196"/>
  <c r="H11" i="196"/>
  <c r="AS10" i="196"/>
  <c r="H10" i="196"/>
  <c r="G10" i="196"/>
  <c r="F10" i="196"/>
  <c r="E10" i="196"/>
  <c r="D10" i="196"/>
  <c r="C10" i="196"/>
  <c r="B10" i="196"/>
  <c r="A10" i="196"/>
  <c r="AR9" i="196"/>
  <c r="AQ9" i="196"/>
  <c r="AP9" i="196"/>
  <c r="AN9" i="196"/>
  <c r="AL9" i="196"/>
  <c r="AK9" i="196"/>
  <c r="AJ9" i="196"/>
  <c r="AI9" i="196"/>
  <c r="AH9" i="196"/>
  <c r="AF9" i="196"/>
  <c r="AD9" i="196"/>
  <c r="AC9" i="196"/>
  <c r="AB9" i="196"/>
  <c r="AA9" i="196"/>
  <c r="Z9" i="196"/>
  <c r="X9" i="196"/>
  <c r="V9" i="196"/>
  <c r="U9" i="196"/>
  <c r="T9" i="196"/>
  <c r="S9" i="196"/>
  <c r="R9" i="196"/>
  <c r="P9" i="196"/>
  <c r="N9" i="196"/>
  <c r="M9" i="196"/>
  <c r="L9" i="196"/>
  <c r="K9" i="196"/>
  <c r="J9" i="196"/>
  <c r="I9" i="196"/>
  <c r="H9" i="196"/>
  <c r="G9" i="196"/>
  <c r="F9" i="196"/>
  <c r="E9" i="196"/>
  <c r="D9" i="196"/>
  <c r="C9" i="196"/>
  <c r="B9" i="196"/>
  <c r="I7" i="196"/>
  <c r="E7" i="196"/>
  <c r="B7" i="196"/>
  <c r="B6" i="196"/>
  <c r="A6" i="196"/>
  <c r="A1" i="196"/>
  <c r="H26" i="189"/>
  <c r="AS25" i="189"/>
  <c r="H25" i="189"/>
  <c r="G25" i="189"/>
  <c r="F25" i="189"/>
  <c r="E25" i="189"/>
  <c r="D25" i="189"/>
  <c r="C25" i="189"/>
  <c r="B25" i="189"/>
  <c r="A25" i="189"/>
  <c r="H23" i="189"/>
  <c r="AS22" i="189"/>
  <c r="H22" i="189"/>
  <c r="G22" i="189"/>
  <c r="F22" i="189"/>
  <c r="E22" i="189"/>
  <c r="D22" i="189"/>
  <c r="C22" i="189"/>
  <c r="B22" i="189"/>
  <c r="A22" i="189"/>
  <c r="H20" i="189"/>
  <c r="AS19" i="189"/>
  <c r="H19" i="189"/>
  <c r="G19" i="189"/>
  <c r="F19" i="189"/>
  <c r="E19" i="189"/>
  <c r="D19" i="189"/>
  <c r="C19" i="189"/>
  <c r="B19" i="189"/>
  <c r="A19" i="189"/>
  <c r="H17" i="189"/>
  <c r="AS16" i="189"/>
  <c r="H16" i="189"/>
  <c r="G16" i="189"/>
  <c r="F16" i="189"/>
  <c r="E16" i="189"/>
  <c r="D16" i="189"/>
  <c r="C16" i="189"/>
  <c r="B16" i="189"/>
  <c r="A16" i="189"/>
  <c r="H14" i="189"/>
  <c r="AS13" i="189"/>
  <c r="H13" i="189"/>
  <c r="G13" i="189"/>
  <c r="F13" i="189"/>
  <c r="E13" i="189"/>
  <c r="D13" i="189"/>
  <c r="C13" i="189"/>
  <c r="B13" i="189"/>
  <c r="A13" i="189"/>
  <c r="H11" i="189"/>
  <c r="AS10" i="189"/>
  <c r="H10" i="189"/>
  <c r="G10" i="189"/>
  <c r="F10" i="189"/>
  <c r="E10" i="189"/>
  <c r="D10" i="189"/>
  <c r="C10" i="189"/>
  <c r="B10" i="189"/>
  <c r="A10" i="189"/>
  <c r="AR9" i="189"/>
  <c r="AQ9" i="189"/>
  <c r="AP9" i="189"/>
  <c r="AL9" i="189"/>
  <c r="AK9" i="189"/>
  <c r="AJ9" i="189"/>
  <c r="AI9" i="189"/>
  <c r="AH9" i="189"/>
  <c r="AG9" i="189"/>
  <c r="AD9" i="189"/>
  <c r="AC9" i="189"/>
  <c r="AB9" i="189"/>
  <c r="AA9" i="189"/>
  <c r="Z9" i="189"/>
  <c r="V9" i="189"/>
  <c r="U9" i="189"/>
  <c r="T9" i="189"/>
  <c r="S9" i="189"/>
  <c r="R9" i="189"/>
  <c r="N9" i="189"/>
  <c r="M9" i="189"/>
  <c r="L9" i="189"/>
  <c r="K9" i="189"/>
  <c r="J9" i="189"/>
  <c r="I9" i="189"/>
  <c r="H9" i="189"/>
  <c r="G9" i="189"/>
  <c r="F9" i="189"/>
  <c r="E9" i="189"/>
  <c r="D9" i="189"/>
  <c r="C9" i="189"/>
  <c r="B9" i="189"/>
  <c r="I7" i="189"/>
  <c r="E7" i="189"/>
  <c r="B7" i="189"/>
  <c r="B6" i="189"/>
  <c r="A6" i="189"/>
  <c r="A1" i="189"/>
  <c r="H26" i="188"/>
  <c r="AS25" i="188"/>
  <c r="H25" i="188"/>
  <c r="G25" i="188"/>
  <c r="F25" i="188"/>
  <c r="E25" i="188"/>
  <c r="D25" i="188"/>
  <c r="C25" i="188"/>
  <c r="B25" i="188"/>
  <c r="A25" i="188"/>
  <c r="H23" i="188"/>
  <c r="AS22" i="188"/>
  <c r="H22" i="188"/>
  <c r="G22" i="188"/>
  <c r="F22" i="188"/>
  <c r="E22" i="188"/>
  <c r="D22" i="188"/>
  <c r="C22" i="188"/>
  <c r="B22" i="188"/>
  <c r="A22" i="188"/>
  <c r="H20" i="188"/>
  <c r="AS19" i="188"/>
  <c r="CI18" i="14" s="1"/>
  <c r="H19" i="188"/>
  <c r="G19" i="188"/>
  <c r="F19" i="188"/>
  <c r="E19" i="188"/>
  <c r="D19" i="188"/>
  <c r="C19" i="188"/>
  <c r="B19" i="188"/>
  <c r="A19" i="188"/>
  <c r="H17" i="188"/>
  <c r="AS16" i="188"/>
  <c r="CI15" i="14" s="1"/>
  <c r="H16" i="188"/>
  <c r="G16" i="188"/>
  <c r="F16" i="188"/>
  <c r="E16" i="188"/>
  <c r="D16" i="188"/>
  <c r="C16" i="188"/>
  <c r="B16" i="188"/>
  <c r="A16" i="188"/>
  <c r="H14" i="188"/>
  <c r="AS13" i="188"/>
  <c r="H13" i="188"/>
  <c r="G13" i="188"/>
  <c r="F13" i="188"/>
  <c r="E13" i="188"/>
  <c r="D13" i="188"/>
  <c r="C13" i="188"/>
  <c r="B13" i="188"/>
  <c r="A13" i="188"/>
  <c r="H11" i="188"/>
  <c r="AS10" i="188"/>
  <c r="H10" i="188"/>
  <c r="G10" i="188"/>
  <c r="F10" i="188"/>
  <c r="E10" i="188"/>
  <c r="D10" i="188"/>
  <c r="C10" i="188"/>
  <c r="B10" i="188"/>
  <c r="A10" i="188"/>
  <c r="AR9" i="188"/>
  <c r="AQ9" i="188"/>
  <c r="AP9" i="188"/>
  <c r="AL9" i="188"/>
  <c r="AK9" i="188"/>
  <c r="AJ9" i="188"/>
  <c r="AI9" i="188"/>
  <c r="AH9" i="188"/>
  <c r="AD9" i="188"/>
  <c r="AC9" i="188"/>
  <c r="AB9" i="188"/>
  <c r="AA9" i="188"/>
  <c r="Z9" i="188"/>
  <c r="V9" i="188"/>
  <c r="U9" i="188"/>
  <c r="T9" i="188"/>
  <c r="S9" i="188"/>
  <c r="R9" i="188"/>
  <c r="N9" i="188"/>
  <c r="M9" i="188"/>
  <c r="L9" i="188"/>
  <c r="K9" i="188"/>
  <c r="J9" i="188"/>
  <c r="I9" i="188"/>
  <c r="H9" i="188"/>
  <c r="G9" i="188"/>
  <c r="F9" i="188"/>
  <c r="E9" i="188"/>
  <c r="D9" i="188"/>
  <c r="C9" i="188"/>
  <c r="B9" i="188"/>
  <c r="I7" i="188"/>
  <c r="E7" i="188"/>
  <c r="B7" i="188"/>
  <c r="B6" i="188"/>
  <c r="A6" i="188"/>
  <c r="A1" i="188"/>
  <c r="H26" i="187"/>
  <c r="AS25" i="187"/>
  <c r="CG24" i="14" s="1"/>
  <c r="H25" i="187"/>
  <c r="G25" i="187"/>
  <c r="F25" i="187"/>
  <c r="E25" i="187"/>
  <c r="D25" i="187"/>
  <c r="C25" i="187"/>
  <c r="B25" i="187"/>
  <c r="A25" i="187"/>
  <c r="H23" i="187"/>
  <c r="AS22" i="187"/>
  <c r="CG21" i="14" s="1"/>
  <c r="H22" i="187"/>
  <c r="G22" i="187"/>
  <c r="F22" i="187"/>
  <c r="E22" i="187"/>
  <c r="D22" i="187"/>
  <c r="C22" i="187"/>
  <c r="B22" i="187"/>
  <c r="A22" i="187"/>
  <c r="H20" i="187"/>
  <c r="AS19" i="187"/>
  <c r="CG18" i="14" s="1"/>
  <c r="H19" i="187"/>
  <c r="G19" i="187"/>
  <c r="F19" i="187"/>
  <c r="E19" i="187"/>
  <c r="D19" i="187"/>
  <c r="C19" i="187"/>
  <c r="B19" i="187"/>
  <c r="A19" i="187"/>
  <c r="H17" i="187"/>
  <c r="AS16" i="187"/>
  <c r="CG15" i="14" s="1"/>
  <c r="H16" i="187"/>
  <c r="G16" i="187"/>
  <c r="F16" i="187"/>
  <c r="E16" i="187"/>
  <c r="D16" i="187"/>
  <c r="C16" i="187"/>
  <c r="B16" i="187"/>
  <c r="A16" i="187"/>
  <c r="H14" i="187"/>
  <c r="AS13" i="187"/>
  <c r="CG12" i="14" s="1"/>
  <c r="H13" i="187"/>
  <c r="G13" i="187"/>
  <c r="F13" i="187"/>
  <c r="E13" i="187"/>
  <c r="D13" i="187"/>
  <c r="C13" i="187"/>
  <c r="B13" i="187"/>
  <c r="A13" i="187"/>
  <c r="H11" i="187"/>
  <c r="AS10" i="187"/>
  <c r="CG9" i="14" s="1"/>
  <c r="H10" i="187"/>
  <c r="G10" i="187"/>
  <c r="F10" i="187"/>
  <c r="E10" i="187"/>
  <c r="D10" i="187"/>
  <c r="C10" i="187"/>
  <c r="B10" i="187"/>
  <c r="A10" i="187"/>
  <c r="AR9" i="187"/>
  <c r="AQ9" i="187"/>
  <c r="AP9" i="187"/>
  <c r="AL9" i="187"/>
  <c r="AK9" i="187"/>
  <c r="AJ9" i="187"/>
  <c r="AI9" i="187"/>
  <c r="AH9" i="187"/>
  <c r="AD9" i="187"/>
  <c r="AC9" i="187"/>
  <c r="AB9" i="187"/>
  <c r="AA9" i="187"/>
  <c r="Z9" i="187"/>
  <c r="V9" i="187"/>
  <c r="U9" i="187"/>
  <c r="T9" i="187"/>
  <c r="S9" i="187"/>
  <c r="R9" i="187"/>
  <c r="N9" i="187"/>
  <c r="M9" i="187"/>
  <c r="L9" i="187"/>
  <c r="K9" i="187"/>
  <c r="J9" i="187"/>
  <c r="I9" i="187"/>
  <c r="H9" i="187"/>
  <c r="G9" i="187"/>
  <c r="F9" i="187"/>
  <c r="E9" i="187"/>
  <c r="D9" i="187"/>
  <c r="C9" i="187"/>
  <c r="B9" i="187"/>
  <c r="I7" i="187"/>
  <c r="E7" i="187"/>
  <c r="B7" i="187"/>
  <c r="B6" i="187"/>
  <c r="A6" i="187"/>
  <c r="A1" i="187"/>
  <c r="H26" i="186"/>
  <c r="AS25" i="186"/>
  <c r="H25" i="186"/>
  <c r="G25" i="186"/>
  <c r="F25" i="186"/>
  <c r="E25" i="186"/>
  <c r="D25" i="186"/>
  <c r="C25" i="186"/>
  <c r="B25" i="186"/>
  <c r="A25" i="186"/>
  <c r="H23" i="186"/>
  <c r="AS22" i="186"/>
  <c r="CE21" i="14" s="1"/>
  <c r="H22" i="186"/>
  <c r="G22" i="186"/>
  <c r="F22" i="186"/>
  <c r="E22" i="186"/>
  <c r="D22" i="186"/>
  <c r="C22" i="186"/>
  <c r="B22" i="186"/>
  <c r="A22" i="186"/>
  <c r="H20" i="186"/>
  <c r="AS19" i="186"/>
  <c r="H19" i="186"/>
  <c r="G19" i="186"/>
  <c r="F19" i="186"/>
  <c r="E19" i="186"/>
  <c r="D19" i="186"/>
  <c r="C19" i="186"/>
  <c r="B19" i="186"/>
  <c r="A19" i="186"/>
  <c r="H17" i="186"/>
  <c r="AS16" i="186"/>
  <c r="H16" i="186"/>
  <c r="G16" i="186"/>
  <c r="F16" i="186"/>
  <c r="E16" i="186"/>
  <c r="D16" i="186"/>
  <c r="C16" i="186"/>
  <c r="B16" i="186"/>
  <c r="A16" i="186"/>
  <c r="H14" i="186"/>
  <c r="AS13" i="186"/>
  <c r="H13" i="186"/>
  <c r="G13" i="186"/>
  <c r="F13" i="186"/>
  <c r="E13" i="186"/>
  <c r="D13" i="186"/>
  <c r="C13" i="186"/>
  <c r="B13" i="186"/>
  <c r="A13" i="186"/>
  <c r="H11" i="186"/>
  <c r="AS10" i="186"/>
  <c r="CE9" i="14" s="1"/>
  <c r="H10" i="186"/>
  <c r="G10" i="186"/>
  <c r="F10" i="186"/>
  <c r="E10" i="186"/>
  <c r="D10" i="186"/>
  <c r="C10" i="186"/>
  <c r="B10" i="186"/>
  <c r="A10" i="186"/>
  <c r="AR9" i="186"/>
  <c r="AQ9" i="186"/>
  <c r="AP9" i="186"/>
  <c r="AL9" i="186"/>
  <c r="AK9" i="186"/>
  <c r="AJ9" i="186"/>
  <c r="AI9" i="186"/>
  <c r="AH9" i="186"/>
  <c r="AD9" i="186"/>
  <c r="AC9" i="186"/>
  <c r="AB9" i="186"/>
  <c r="AA9" i="186"/>
  <c r="Z9" i="186"/>
  <c r="V9" i="186"/>
  <c r="U9" i="186"/>
  <c r="T9" i="186"/>
  <c r="S9" i="186"/>
  <c r="R9" i="186"/>
  <c r="N9" i="186"/>
  <c r="M9" i="186"/>
  <c r="L9" i="186"/>
  <c r="K9" i="186"/>
  <c r="J9" i="186"/>
  <c r="I9" i="186"/>
  <c r="H9" i="186"/>
  <c r="G9" i="186"/>
  <c r="F9" i="186"/>
  <c r="E9" i="186"/>
  <c r="D9" i="186"/>
  <c r="C9" i="186"/>
  <c r="B9" i="186"/>
  <c r="I7" i="186"/>
  <c r="E7" i="186"/>
  <c r="B7" i="186"/>
  <c r="B6" i="186"/>
  <c r="A6" i="186"/>
  <c r="A1" i="186"/>
  <c r="H26" i="185"/>
  <c r="AS25" i="185"/>
  <c r="CC24" i="14" s="1"/>
  <c r="H25" i="185"/>
  <c r="G25" i="185"/>
  <c r="F25" i="185"/>
  <c r="E25" i="185"/>
  <c r="D25" i="185"/>
  <c r="C25" i="185"/>
  <c r="B25" i="185"/>
  <c r="A25" i="185"/>
  <c r="H23" i="185"/>
  <c r="AS22" i="185"/>
  <c r="H22" i="185"/>
  <c r="G22" i="185"/>
  <c r="F22" i="185"/>
  <c r="E22" i="185"/>
  <c r="D22" i="185"/>
  <c r="C22" i="185"/>
  <c r="B22" i="185"/>
  <c r="A22" i="185"/>
  <c r="H20" i="185"/>
  <c r="AS19" i="185"/>
  <c r="H19" i="185"/>
  <c r="G19" i="185"/>
  <c r="F19" i="185"/>
  <c r="E19" i="185"/>
  <c r="D19" i="185"/>
  <c r="C19" i="185"/>
  <c r="B19" i="185"/>
  <c r="A19" i="185"/>
  <c r="H17" i="185"/>
  <c r="AS16" i="185"/>
  <c r="H16" i="185"/>
  <c r="G16" i="185"/>
  <c r="F16" i="185"/>
  <c r="E16" i="185"/>
  <c r="D16" i="185"/>
  <c r="C16" i="185"/>
  <c r="B16" i="185"/>
  <c r="A16" i="185"/>
  <c r="H14" i="185"/>
  <c r="AS13" i="185"/>
  <c r="H13" i="185"/>
  <c r="G13" i="185"/>
  <c r="F13" i="185"/>
  <c r="E13" i="185"/>
  <c r="D13" i="185"/>
  <c r="C13" i="185"/>
  <c r="B13" i="185"/>
  <c r="A13" i="185"/>
  <c r="H11" i="185"/>
  <c r="AS10" i="185"/>
  <c r="H10" i="185"/>
  <c r="G10" i="185"/>
  <c r="F10" i="185"/>
  <c r="E10" i="185"/>
  <c r="D10" i="185"/>
  <c r="C10" i="185"/>
  <c r="B10" i="185"/>
  <c r="A10" i="185"/>
  <c r="AR9" i="185"/>
  <c r="AQ9" i="185"/>
  <c r="AP9" i="185"/>
  <c r="AM9" i="185"/>
  <c r="AL9" i="185"/>
  <c r="AK9" i="185"/>
  <c r="AJ9" i="185"/>
  <c r="AI9" i="185"/>
  <c r="AH9" i="185"/>
  <c r="AE9" i="185"/>
  <c r="AD9" i="185"/>
  <c r="AC9" i="185"/>
  <c r="AB9" i="185"/>
  <c r="AA9" i="185"/>
  <c r="Z9" i="185"/>
  <c r="W9" i="185"/>
  <c r="V9" i="185"/>
  <c r="U9" i="185"/>
  <c r="T9" i="185"/>
  <c r="S9" i="185"/>
  <c r="R9" i="185"/>
  <c r="O9" i="185"/>
  <c r="N9" i="185"/>
  <c r="M9" i="185"/>
  <c r="L9" i="185"/>
  <c r="K9" i="185"/>
  <c r="J9" i="185"/>
  <c r="I9" i="185"/>
  <c r="H9" i="185"/>
  <c r="G9" i="185"/>
  <c r="F9" i="185"/>
  <c r="E9" i="185"/>
  <c r="D9" i="185"/>
  <c r="C9" i="185"/>
  <c r="B9" i="185"/>
  <c r="I7" i="185"/>
  <c r="E7" i="185"/>
  <c r="B7" i="185"/>
  <c r="B6" i="185"/>
  <c r="A6" i="185"/>
  <c r="A1" i="185"/>
  <c r="H26" i="184"/>
  <c r="AS25" i="184"/>
  <c r="H25" i="184"/>
  <c r="G25" i="184"/>
  <c r="F25" i="184"/>
  <c r="E25" i="184"/>
  <c r="D25" i="184"/>
  <c r="C25" i="184"/>
  <c r="B25" i="184"/>
  <c r="A25" i="184"/>
  <c r="H23" i="184"/>
  <c r="AS22" i="184"/>
  <c r="H22" i="184"/>
  <c r="G22" i="184"/>
  <c r="F22" i="184"/>
  <c r="E22" i="184"/>
  <c r="D22" i="184"/>
  <c r="C22" i="184"/>
  <c r="B22" i="184"/>
  <c r="A22" i="184"/>
  <c r="H20" i="184"/>
  <c r="AS19" i="184"/>
  <c r="H19" i="184"/>
  <c r="G19" i="184"/>
  <c r="F19" i="184"/>
  <c r="E19" i="184"/>
  <c r="D19" i="184"/>
  <c r="C19" i="184"/>
  <c r="B19" i="184"/>
  <c r="A19" i="184"/>
  <c r="H17" i="184"/>
  <c r="AS16" i="184"/>
  <c r="H16" i="184"/>
  <c r="G16" i="184"/>
  <c r="F16" i="184"/>
  <c r="E16" i="184"/>
  <c r="D16" i="184"/>
  <c r="C16" i="184"/>
  <c r="B16" i="184"/>
  <c r="A16" i="184"/>
  <c r="H14" i="184"/>
  <c r="AS13" i="184"/>
  <c r="H13" i="184"/>
  <c r="G13" i="184"/>
  <c r="F13" i="184"/>
  <c r="E13" i="184"/>
  <c r="D13" i="184"/>
  <c r="C13" i="184"/>
  <c r="B13" i="184"/>
  <c r="A13" i="184"/>
  <c r="H11" i="184"/>
  <c r="AS10" i="184"/>
  <c r="H10" i="184"/>
  <c r="G10" i="184"/>
  <c r="F10" i="184"/>
  <c r="E10" i="184"/>
  <c r="D10" i="184"/>
  <c r="C10" i="184"/>
  <c r="B10" i="184"/>
  <c r="A10" i="184"/>
  <c r="AR9" i="184"/>
  <c r="AQ9" i="184"/>
  <c r="AP9" i="184"/>
  <c r="AM9" i="184"/>
  <c r="AL9" i="184"/>
  <c r="AK9" i="184"/>
  <c r="AJ9" i="184"/>
  <c r="AI9" i="184"/>
  <c r="AH9" i="184"/>
  <c r="AE9" i="184"/>
  <c r="AD9" i="184"/>
  <c r="AC9" i="184"/>
  <c r="AB9" i="184"/>
  <c r="AA9" i="184"/>
  <c r="Z9" i="184"/>
  <c r="W9" i="184"/>
  <c r="V9" i="184"/>
  <c r="U9" i="184"/>
  <c r="T9" i="184"/>
  <c r="S9" i="184"/>
  <c r="R9" i="184"/>
  <c r="O9" i="184"/>
  <c r="N9" i="184"/>
  <c r="M9" i="184"/>
  <c r="L9" i="184"/>
  <c r="K9" i="184"/>
  <c r="J9" i="184"/>
  <c r="I9" i="184"/>
  <c r="H9" i="184"/>
  <c r="G9" i="184"/>
  <c r="F9" i="184"/>
  <c r="E9" i="184"/>
  <c r="D9" i="184"/>
  <c r="C9" i="184"/>
  <c r="B9" i="184"/>
  <c r="I7" i="184"/>
  <c r="E7" i="184"/>
  <c r="B7" i="184"/>
  <c r="B6" i="184"/>
  <c r="A6" i="184"/>
  <c r="A1" i="184"/>
  <c r="H26" i="183"/>
  <c r="AS25" i="183"/>
  <c r="H25" i="183"/>
  <c r="G25" i="183"/>
  <c r="F25" i="183"/>
  <c r="E25" i="183"/>
  <c r="D25" i="183"/>
  <c r="C25" i="183"/>
  <c r="B25" i="183"/>
  <c r="A25" i="183"/>
  <c r="H23" i="183"/>
  <c r="AS22" i="183"/>
  <c r="H22" i="183"/>
  <c r="G22" i="183"/>
  <c r="F22" i="183"/>
  <c r="E22" i="183"/>
  <c r="D22" i="183"/>
  <c r="C22" i="183"/>
  <c r="B22" i="183"/>
  <c r="A22" i="183"/>
  <c r="H20" i="183"/>
  <c r="AS19" i="183"/>
  <c r="H19" i="183"/>
  <c r="G19" i="183"/>
  <c r="F19" i="183"/>
  <c r="E19" i="183"/>
  <c r="D19" i="183"/>
  <c r="C19" i="183"/>
  <c r="B19" i="183"/>
  <c r="A19" i="183"/>
  <c r="H17" i="183"/>
  <c r="AS16" i="183"/>
  <c r="H16" i="183"/>
  <c r="G16" i="183"/>
  <c r="F16" i="183"/>
  <c r="E16" i="183"/>
  <c r="D16" i="183"/>
  <c r="C16" i="183"/>
  <c r="B16" i="183"/>
  <c r="A16" i="183"/>
  <c r="H14" i="183"/>
  <c r="AS13" i="183"/>
  <c r="H13" i="183"/>
  <c r="G13" i="183"/>
  <c r="F13" i="183"/>
  <c r="E13" i="183"/>
  <c r="D13" i="183"/>
  <c r="C13" i="183"/>
  <c r="B13" i="183"/>
  <c r="A13" i="183"/>
  <c r="H11" i="183"/>
  <c r="AS10" i="183"/>
  <c r="H10" i="183"/>
  <c r="G10" i="183"/>
  <c r="F10" i="183"/>
  <c r="E10" i="183"/>
  <c r="D10" i="183"/>
  <c r="C10" i="183"/>
  <c r="B10" i="183"/>
  <c r="A10" i="183"/>
  <c r="AR9" i="183"/>
  <c r="AQ9" i="183"/>
  <c r="AP9" i="183"/>
  <c r="AN9" i="183"/>
  <c r="AM9" i="183"/>
  <c r="AL9" i="183"/>
  <c r="AK9" i="183"/>
  <c r="AJ9" i="183"/>
  <c r="AI9" i="183"/>
  <c r="AH9" i="183"/>
  <c r="AF9" i="183"/>
  <c r="AE9" i="183"/>
  <c r="AD9" i="183"/>
  <c r="AC9" i="183"/>
  <c r="AB9" i="183"/>
  <c r="AA9" i="183"/>
  <c r="Z9" i="183"/>
  <c r="X9" i="183"/>
  <c r="W9" i="183"/>
  <c r="V9" i="183"/>
  <c r="U9" i="183"/>
  <c r="T9" i="183"/>
  <c r="S9" i="183"/>
  <c r="R9" i="183"/>
  <c r="P9" i="183"/>
  <c r="O9" i="183"/>
  <c r="N9" i="183"/>
  <c r="M9" i="183"/>
  <c r="L9" i="183"/>
  <c r="K9" i="183"/>
  <c r="J9" i="183"/>
  <c r="I9" i="183"/>
  <c r="H9" i="183"/>
  <c r="G9" i="183"/>
  <c r="F9" i="183"/>
  <c r="E9" i="183"/>
  <c r="D9" i="183"/>
  <c r="C9" i="183"/>
  <c r="B9" i="183"/>
  <c r="I7" i="183"/>
  <c r="E7" i="183"/>
  <c r="B7" i="183"/>
  <c r="B6" i="183"/>
  <c r="A6" i="183"/>
  <c r="A1" i="183"/>
  <c r="H26" i="182"/>
  <c r="AS25" i="182"/>
  <c r="H25" i="182"/>
  <c r="G25" i="182"/>
  <c r="F25" i="182"/>
  <c r="E25" i="182"/>
  <c r="D25" i="182"/>
  <c r="C25" i="182"/>
  <c r="B25" i="182"/>
  <c r="A25" i="182"/>
  <c r="H23" i="182"/>
  <c r="AS22" i="182"/>
  <c r="H22" i="182"/>
  <c r="G22" i="182"/>
  <c r="F22" i="182"/>
  <c r="E22" i="182"/>
  <c r="D22" i="182"/>
  <c r="C22" i="182"/>
  <c r="B22" i="182"/>
  <c r="A22" i="182"/>
  <c r="H20" i="182"/>
  <c r="AS19" i="182"/>
  <c r="H19" i="182"/>
  <c r="G19" i="182"/>
  <c r="F19" i="182"/>
  <c r="E19" i="182"/>
  <c r="D19" i="182"/>
  <c r="C19" i="182"/>
  <c r="B19" i="182"/>
  <c r="A19" i="182"/>
  <c r="H17" i="182"/>
  <c r="AS16" i="182"/>
  <c r="CA15" i="14" s="1"/>
  <c r="H16" i="182"/>
  <c r="G16" i="182"/>
  <c r="F16" i="182"/>
  <c r="E16" i="182"/>
  <c r="D16" i="182"/>
  <c r="C16" i="182"/>
  <c r="B16" i="182"/>
  <c r="A16" i="182"/>
  <c r="H14" i="182"/>
  <c r="AS13" i="182"/>
  <c r="H13" i="182"/>
  <c r="G13" i="182"/>
  <c r="F13" i="182"/>
  <c r="E13" i="182"/>
  <c r="D13" i="182"/>
  <c r="C13" i="182"/>
  <c r="B13" i="182"/>
  <c r="A13" i="182"/>
  <c r="H11" i="182"/>
  <c r="AS10" i="182"/>
  <c r="H10" i="182"/>
  <c r="G10" i="182"/>
  <c r="F10" i="182"/>
  <c r="E10" i="182"/>
  <c r="D10" i="182"/>
  <c r="C10" i="182"/>
  <c r="B10" i="182"/>
  <c r="A10" i="182"/>
  <c r="AR9" i="182"/>
  <c r="AQ9" i="182"/>
  <c r="AP9" i="182"/>
  <c r="AN9" i="182"/>
  <c r="AM9" i="182"/>
  <c r="AL9" i="182"/>
  <c r="AK9" i="182"/>
  <c r="AJ9" i="182"/>
  <c r="AI9" i="182"/>
  <c r="AH9" i="182"/>
  <c r="AF9" i="182"/>
  <c r="AE9" i="182"/>
  <c r="AD9" i="182"/>
  <c r="AC9" i="182"/>
  <c r="AB9" i="182"/>
  <c r="AA9" i="182"/>
  <c r="Z9" i="182"/>
  <c r="X9" i="182"/>
  <c r="W9" i="182"/>
  <c r="V9" i="182"/>
  <c r="U9" i="182"/>
  <c r="T9" i="182"/>
  <c r="S9" i="182"/>
  <c r="R9" i="182"/>
  <c r="P9" i="182"/>
  <c r="O9" i="182"/>
  <c r="N9" i="182"/>
  <c r="M9" i="182"/>
  <c r="L9" i="182"/>
  <c r="K9" i="182"/>
  <c r="J9" i="182"/>
  <c r="I9" i="182"/>
  <c r="H9" i="182"/>
  <c r="G9" i="182"/>
  <c r="F9" i="182"/>
  <c r="E9" i="182"/>
  <c r="D9" i="182"/>
  <c r="C9" i="182"/>
  <c r="B9" i="182"/>
  <c r="I7" i="182"/>
  <c r="E7" i="182"/>
  <c r="B7" i="182"/>
  <c r="B6" i="182"/>
  <c r="A6" i="182"/>
  <c r="A1" i="182"/>
  <c r="H26" i="181"/>
  <c r="AS25" i="181"/>
  <c r="BY24" i="14" s="1"/>
  <c r="H25" i="181"/>
  <c r="G25" i="181"/>
  <c r="F25" i="181"/>
  <c r="E25" i="181"/>
  <c r="D25" i="181"/>
  <c r="C25" i="181"/>
  <c r="B25" i="181"/>
  <c r="A25" i="181"/>
  <c r="H23" i="181"/>
  <c r="AS22" i="181"/>
  <c r="H22" i="181"/>
  <c r="G22" i="181"/>
  <c r="F22" i="181"/>
  <c r="E22" i="181"/>
  <c r="D22" i="181"/>
  <c r="C22" i="181"/>
  <c r="B22" i="181"/>
  <c r="A22" i="181"/>
  <c r="H20" i="181"/>
  <c r="AS19" i="181"/>
  <c r="H19" i="181"/>
  <c r="G19" i="181"/>
  <c r="F19" i="181"/>
  <c r="E19" i="181"/>
  <c r="D19" i="181"/>
  <c r="C19" i="181"/>
  <c r="B19" i="181"/>
  <c r="A19" i="181"/>
  <c r="H17" i="181"/>
  <c r="AS16" i="181"/>
  <c r="H16" i="181"/>
  <c r="G16" i="181"/>
  <c r="F16" i="181"/>
  <c r="E16" i="181"/>
  <c r="D16" i="181"/>
  <c r="C16" i="181"/>
  <c r="B16" i="181"/>
  <c r="A16" i="181"/>
  <c r="H14" i="181"/>
  <c r="AS13" i="181"/>
  <c r="H13" i="181"/>
  <c r="G13" i="181"/>
  <c r="F13" i="181"/>
  <c r="E13" i="181"/>
  <c r="D13" i="181"/>
  <c r="C13" i="181"/>
  <c r="B13" i="181"/>
  <c r="A13" i="181"/>
  <c r="H11" i="181"/>
  <c r="AS10" i="181"/>
  <c r="H10" i="181"/>
  <c r="G10" i="181"/>
  <c r="F10" i="181"/>
  <c r="E10" i="181"/>
  <c r="D10" i="181"/>
  <c r="C10" i="181"/>
  <c r="B10" i="181"/>
  <c r="A10" i="181"/>
  <c r="AR9" i="181"/>
  <c r="AQ9" i="181"/>
  <c r="AP9" i="181"/>
  <c r="AL9" i="181"/>
  <c r="AK9" i="181"/>
  <c r="AJ9" i="181"/>
  <c r="AI9" i="181"/>
  <c r="AH9" i="181"/>
  <c r="AG9" i="181"/>
  <c r="AD9" i="181"/>
  <c r="AC9" i="181"/>
  <c r="AB9" i="181"/>
  <c r="AA9" i="181"/>
  <c r="Z9" i="181"/>
  <c r="V9" i="181"/>
  <c r="U9" i="181"/>
  <c r="T9" i="181"/>
  <c r="S9" i="181"/>
  <c r="R9" i="181"/>
  <c r="N9" i="181"/>
  <c r="M9" i="181"/>
  <c r="L9" i="181"/>
  <c r="K9" i="181"/>
  <c r="J9" i="181"/>
  <c r="I9" i="181"/>
  <c r="H9" i="181"/>
  <c r="G9" i="181"/>
  <c r="F9" i="181"/>
  <c r="E9" i="181"/>
  <c r="D9" i="181"/>
  <c r="C9" i="181"/>
  <c r="B9" i="181"/>
  <c r="I7" i="181"/>
  <c r="E7" i="181"/>
  <c r="B7" i="181"/>
  <c r="B6" i="181"/>
  <c r="A6" i="181"/>
  <c r="A1" i="181"/>
  <c r="H26" i="180"/>
  <c r="AS25" i="180"/>
  <c r="BW24" i="14" s="1"/>
  <c r="H25" i="180"/>
  <c r="G25" i="180"/>
  <c r="F25" i="180"/>
  <c r="E25" i="180"/>
  <c r="D25" i="180"/>
  <c r="C25" i="180"/>
  <c r="B25" i="180"/>
  <c r="A25" i="180"/>
  <c r="H23" i="180"/>
  <c r="AS22" i="180"/>
  <c r="BW21" i="14" s="1"/>
  <c r="H22" i="180"/>
  <c r="G22" i="180"/>
  <c r="F22" i="180"/>
  <c r="E22" i="180"/>
  <c r="D22" i="180"/>
  <c r="C22" i="180"/>
  <c r="B22" i="180"/>
  <c r="A22" i="180"/>
  <c r="H20" i="180"/>
  <c r="AS19" i="180"/>
  <c r="BW18" i="14" s="1"/>
  <c r="H19" i="180"/>
  <c r="G19" i="180"/>
  <c r="F19" i="180"/>
  <c r="E19" i="180"/>
  <c r="D19" i="180"/>
  <c r="C19" i="180"/>
  <c r="B19" i="180"/>
  <c r="A19" i="180"/>
  <c r="H17" i="180"/>
  <c r="AS16" i="180"/>
  <c r="BW15" i="14" s="1"/>
  <c r="H16" i="180"/>
  <c r="G16" i="180"/>
  <c r="F16" i="180"/>
  <c r="E16" i="180"/>
  <c r="C16" i="180"/>
  <c r="B16" i="180"/>
  <c r="A16" i="180"/>
  <c r="H14" i="180"/>
  <c r="AS13" i="180"/>
  <c r="BW12" i="14" s="1"/>
  <c r="H13" i="180"/>
  <c r="G13" i="180"/>
  <c r="F13" i="180"/>
  <c r="E13" i="180"/>
  <c r="D13" i="180"/>
  <c r="C13" i="180"/>
  <c r="B13" i="180"/>
  <c r="A13" i="180"/>
  <c r="H11" i="180"/>
  <c r="AS10" i="180"/>
  <c r="BW9" i="14" s="1"/>
  <c r="H10" i="180"/>
  <c r="G10" i="180"/>
  <c r="F10" i="180"/>
  <c r="E10" i="180"/>
  <c r="D10" i="180"/>
  <c r="C10" i="180"/>
  <c r="B10" i="180"/>
  <c r="A10" i="180"/>
  <c r="AR9" i="180"/>
  <c r="AQ9" i="180"/>
  <c r="AP9" i="180"/>
  <c r="AL9" i="180"/>
  <c r="AK9" i="180"/>
  <c r="AJ9" i="180"/>
  <c r="AI9" i="180"/>
  <c r="AH9" i="180"/>
  <c r="AD9" i="180"/>
  <c r="AC9" i="180"/>
  <c r="AB9" i="180"/>
  <c r="AA9" i="180"/>
  <c r="Z9" i="180"/>
  <c r="V9" i="180"/>
  <c r="U9" i="180"/>
  <c r="T9" i="180"/>
  <c r="S9" i="180"/>
  <c r="R9" i="180"/>
  <c r="N9" i="180"/>
  <c r="M9" i="180"/>
  <c r="L9" i="180"/>
  <c r="K9" i="180"/>
  <c r="J9" i="180"/>
  <c r="I9" i="180"/>
  <c r="H9" i="180"/>
  <c r="G9" i="180"/>
  <c r="F9" i="180"/>
  <c r="E9" i="180"/>
  <c r="D9" i="180"/>
  <c r="C9" i="180"/>
  <c r="B9" i="180"/>
  <c r="I7" i="180"/>
  <c r="E7" i="180"/>
  <c r="B7" i="180"/>
  <c r="B6" i="180"/>
  <c r="A6" i="180"/>
  <c r="A1" i="180"/>
  <c r="H26" i="176"/>
  <c r="AS25" i="176"/>
  <c r="BU24" i="14" s="1"/>
  <c r="H25" i="176"/>
  <c r="G25" i="176"/>
  <c r="F25" i="176"/>
  <c r="E25" i="176"/>
  <c r="D25" i="176"/>
  <c r="C25" i="176"/>
  <c r="B25" i="176"/>
  <c r="A25" i="176"/>
  <c r="H23" i="176"/>
  <c r="AS22" i="176"/>
  <c r="BU21" i="14" s="1"/>
  <c r="H22" i="176"/>
  <c r="G22" i="176"/>
  <c r="F22" i="176"/>
  <c r="E22" i="176"/>
  <c r="D22" i="176"/>
  <c r="C22" i="176"/>
  <c r="B22" i="176"/>
  <c r="A22" i="176"/>
  <c r="H20" i="176"/>
  <c r="AS19" i="176"/>
  <c r="BU18" i="14" s="1"/>
  <c r="H19" i="176"/>
  <c r="G19" i="176"/>
  <c r="F19" i="176"/>
  <c r="E19" i="176"/>
  <c r="D19" i="176"/>
  <c r="C19" i="176"/>
  <c r="B19" i="176"/>
  <c r="A19" i="176"/>
  <c r="H17" i="176"/>
  <c r="AS16" i="176"/>
  <c r="BU15" i="14" s="1"/>
  <c r="H16" i="176"/>
  <c r="G16" i="176"/>
  <c r="F16" i="176"/>
  <c r="E16" i="176"/>
  <c r="D16" i="176"/>
  <c r="C16" i="176"/>
  <c r="B16" i="176"/>
  <c r="A16" i="176"/>
  <c r="H14" i="176"/>
  <c r="AS13" i="176"/>
  <c r="BU12" i="14" s="1"/>
  <c r="H13" i="176"/>
  <c r="G13" i="176"/>
  <c r="F13" i="176"/>
  <c r="E13" i="176"/>
  <c r="D13" i="176"/>
  <c r="C13" i="176"/>
  <c r="B13" i="176"/>
  <c r="A13" i="176"/>
  <c r="H11" i="176"/>
  <c r="AS10" i="176"/>
  <c r="BU9" i="14" s="1"/>
  <c r="H10" i="176"/>
  <c r="G10" i="176"/>
  <c r="F10" i="176"/>
  <c r="E10" i="176"/>
  <c r="D10" i="176"/>
  <c r="C10" i="176"/>
  <c r="B10" i="176"/>
  <c r="A10" i="176"/>
  <c r="AR9" i="176"/>
  <c r="AQ9" i="176"/>
  <c r="AP9" i="176"/>
  <c r="AL9" i="176"/>
  <c r="AK9" i="176"/>
  <c r="AJ9" i="176"/>
  <c r="AI9" i="176"/>
  <c r="AH9" i="176"/>
  <c r="AD9" i="176"/>
  <c r="AC9" i="176"/>
  <c r="AB9" i="176"/>
  <c r="AA9" i="176"/>
  <c r="Z9" i="176"/>
  <c r="V9" i="176"/>
  <c r="U9" i="176"/>
  <c r="T9" i="176"/>
  <c r="S9" i="176"/>
  <c r="R9" i="176"/>
  <c r="N9" i="176"/>
  <c r="M9" i="176"/>
  <c r="L9" i="176"/>
  <c r="K9" i="176"/>
  <c r="J9" i="176"/>
  <c r="I9" i="176"/>
  <c r="H9" i="176"/>
  <c r="G9" i="176"/>
  <c r="F9" i="176"/>
  <c r="E9" i="176"/>
  <c r="D9" i="176"/>
  <c r="C9" i="176"/>
  <c r="B9" i="176"/>
  <c r="I7" i="176"/>
  <c r="E7" i="176"/>
  <c r="B7" i="176"/>
  <c r="B6" i="176"/>
  <c r="A6" i="176"/>
  <c r="A1" i="176"/>
  <c r="H26" i="175"/>
  <c r="AS25" i="175"/>
  <c r="BS24" i="14" s="1"/>
  <c r="H25" i="175"/>
  <c r="G25" i="175"/>
  <c r="F25" i="175"/>
  <c r="E25" i="175"/>
  <c r="D25" i="175"/>
  <c r="C25" i="175"/>
  <c r="B25" i="175"/>
  <c r="A25" i="175"/>
  <c r="H23" i="175"/>
  <c r="AS22" i="175"/>
  <c r="BS21" i="14" s="1"/>
  <c r="H22" i="175"/>
  <c r="G22" i="175"/>
  <c r="F22" i="175"/>
  <c r="E22" i="175"/>
  <c r="D22" i="175"/>
  <c r="C22" i="175"/>
  <c r="B22" i="175"/>
  <c r="A22" i="175"/>
  <c r="H20" i="175"/>
  <c r="AS19" i="175"/>
  <c r="BS18" i="14" s="1"/>
  <c r="H19" i="175"/>
  <c r="G19" i="175"/>
  <c r="F19" i="175"/>
  <c r="E19" i="175"/>
  <c r="D19" i="175"/>
  <c r="C19" i="175"/>
  <c r="B19" i="175"/>
  <c r="A19" i="175"/>
  <c r="H17" i="175"/>
  <c r="AS16" i="175"/>
  <c r="BS15" i="14" s="1"/>
  <c r="H16" i="175"/>
  <c r="G16" i="175"/>
  <c r="F16" i="175"/>
  <c r="E16" i="175"/>
  <c r="D16" i="175"/>
  <c r="C16" i="175"/>
  <c r="B16" i="175"/>
  <c r="A16" i="175"/>
  <c r="H14" i="175"/>
  <c r="AS13" i="175"/>
  <c r="BS12" i="14" s="1"/>
  <c r="H13" i="175"/>
  <c r="G13" i="175"/>
  <c r="F13" i="175"/>
  <c r="E13" i="175"/>
  <c r="D13" i="175"/>
  <c r="C13" i="175"/>
  <c r="B13" i="175"/>
  <c r="A13" i="175"/>
  <c r="H11" i="175"/>
  <c r="AS10" i="175"/>
  <c r="BS9" i="14" s="1"/>
  <c r="H10" i="175"/>
  <c r="G10" i="175"/>
  <c r="F10" i="175"/>
  <c r="E10" i="175"/>
  <c r="D10" i="175"/>
  <c r="C10" i="175"/>
  <c r="B10" i="175"/>
  <c r="A10" i="175"/>
  <c r="AR9" i="175"/>
  <c r="AQ9" i="175"/>
  <c r="AP9" i="175"/>
  <c r="AL9" i="175"/>
  <c r="AK9" i="175"/>
  <c r="AJ9" i="175"/>
  <c r="AI9" i="175"/>
  <c r="AH9" i="175"/>
  <c r="AD9" i="175"/>
  <c r="AC9" i="175"/>
  <c r="AB9" i="175"/>
  <c r="AA9" i="175"/>
  <c r="Z9" i="175"/>
  <c r="V9" i="175"/>
  <c r="U9" i="175"/>
  <c r="T9" i="175"/>
  <c r="S9" i="175"/>
  <c r="R9" i="175"/>
  <c r="N9" i="175"/>
  <c r="M9" i="175"/>
  <c r="L9" i="175"/>
  <c r="K9" i="175"/>
  <c r="J9" i="175"/>
  <c r="I9" i="175"/>
  <c r="H9" i="175"/>
  <c r="G9" i="175"/>
  <c r="F9" i="175"/>
  <c r="E9" i="175"/>
  <c r="D9" i="175"/>
  <c r="C9" i="175"/>
  <c r="B9" i="175"/>
  <c r="I7" i="175"/>
  <c r="E7" i="175"/>
  <c r="B7" i="175"/>
  <c r="B6" i="175"/>
  <c r="A6" i="175"/>
  <c r="A1" i="175"/>
  <c r="H26" i="174"/>
  <c r="AS25" i="174"/>
  <c r="BQ24" i="14" s="1"/>
  <c r="H25" i="174"/>
  <c r="G25" i="174"/>
  <c r="F25" i="174"/>
  <c r="E25" i="174"/>
  <c r="D25" i="174"/>
  <c r="C25" i="174"/>
  <c r="B25" i="174"/>
  <c r="A25" i="174"/>
  <c r="H23" i="174"/>
  <c r="AS22" i="174"/>
  <c r="BQ21" i="14" s="1"/>
  <c r="H22" i="174"/>
  <c r="G22" i="174"/>
  <c r="F22" i="174"/>
  <c r="E22" i="174"/>
  <c r="D22" i="174"/>
  <c r="C22" i="174"/>
  <c r="B22" i="174"/>
  <c r="A22" i="174"/>
  <c r="H20" i="174"/>
  <c r="AS19" i="174"/>
  <c r="BQ18" i="14" s="1"/>
  <c r="H19" i="174"/>
  <c r="G19" i="174"/>
  <c r="F19" i="174"/>
  <c r="E19" i="174"/>
  <c r="D19" i="174"/>
  <c r="C19" i="174"/>
  <c r="B19" i="174"/>
  <c r="A19" i="174"/>
  <c r="H17" i="174"/>
  <c r="AS16" i="174"/>
  <c r="BQ15" i="14" s="1"/>
  <c r="H16" i="174"/>
  <c r="G16" i="174"/>
  <c r="F16" i="174"/>
  <c r="E16" i="174"/>
  <c r="D16" i="174"/>
  <c r="C16" i="174"/>
  <c r="B16" i="174"/>
  <c r="A16" i="174"/>
  <c r="H14" i="174"/>
  <c r="AS13" i="174"/>
  <c r="BQ12" i="14" s="1"/>
  <c r="H13" i="174"/>
  <c r="G13" i="174"/>
  <c r="F13" i="174"/>
  <c r="E13" i="174"/>
  <c r="D13" i="174"/>
  <c r="C13" i="174"/>
  <c r="B13" i="174"/>
  <c r="A13" i="174"/>
  <c r="H11" i="174"/>
  <c r="AS10" i="174"/>
  <c r="BQ9" i="14" s="1"/>
  <c r="H10" i="174"/>
  <c r="G10" i="174"/>
  <c r="F10" i="174"/>
  <c r="E10" i="174"/>
  <c r="D10" i="174"/>
  <c r="C10" i="174"/>
  <c r="B10" i="174"/>
  <c r="A10" i="174"/>
  <c r="AR9" i="174"/>
  <c r="AQ9" i="174"/>
  <c r="AP9" i="174"/>
  <c r="AM9" i="174"/>
  <c r="AL9" i="174"/>
  <c r="AK9" i="174"/>
  <c r="AJ9" i="174"/>
  <c r="AI9" i="174"/>
  <c r="AH9" i="174"/>
  <c r="AE9" i="174"/>
  <c r="AD9" i="174"/>
  <c r="AC9" i="174"/>
  <c r="AB9" i="174"/>
  <c r="AA9" i="174"/>
  <c r="Z9" i="174"/>
  <c r="W9" i="174"/>
  <c r="V9" i="174"/>
  <c r="U9" i="174"/>
  <c r="T9" i="174"/>
  <c r="S9" i="174"/>
  <c r="R9" i="174"/>
  <c r="O9" i="174"/>
  <c r="N9" i="174"/>
  <c r="M9" i="174"/>
  <c r="L9" i="174"/>
  <c r="K9" i="174"/>
  <c r="J9" i="174"/>
  <c r="I9" i="174"/>
  <c r="H9" i="174"/>
  <c r="G9" i="174"/>
  <c r="F9" i="174"/>
  <c r="E9" i="174"/>
  <c r="D9" i="174"/>
  <c r="C9" i="174"/>
  <c r="B9" i="174"/>
  <c r="I7" i="174"/>
  <c r="E7" i="174"/>
  <c r="B7" i="174"/>
  <c r="B6" i="174"/>
  <c r="A6" i="174"/>
  <c r="A1" i="174"/>
  <c r="H26" i="173"/>
  <c r="AS25" i="173"/>
  <c r="H25" i="173"/>
  <c r="G25" i="173"/>
  <c r="F25" i="173"/>
  <c r="E25" i="173"/>
  <c r="D25" i="173"/>
  <c r="C25" i="173"/>
  <c r="B25" i="173"/>
  <c r="A25" i="173"/>
  <c r="H23" i="173"/>
  <c r="AS22" i="173"/>
  <c r="BO21" i="14" s="1"/>
  <c r="H22" i="173"/>
  <c r="G22" i="173"/>
  <c r="F22" i="173"/>
  <c r="E22" i="173"/>
  <c r="D22" i="173"/>
  <c r="C22" i="173"/>
  <c r="B22" i="173"/>
  <c r="A22" i="173"/>
  <c r="H20" i="173"/>
  <c r="AS19" i="173"/>
  <c r="BO18" i="14" s="1"/>
  <c r="H19" i="173"/>
  <c r="G19" i="173"/>
  <c r="F19" i="173"/>
  <c r="E19" i="173"/>
  <c r="D19" i="173"/>
  <c r="C19" i="173"/>
  <c r="B19" i="173"/>
  <c r="A19" i="173"/>
  <c r="H17" i="173"/>
  <c r="AS16" i="173"/>
  <c r="BO15" i="14" s="1"/>
  <c r="H16" i="173"/>
  <c r="G16" i="173"/>
  <c r="F16" i="173"/>
  <c r="E16" i="173"/>
  <c r="D16" i="173"/>
  <c r="C16" i="173"/>
  <c r="B16" i="173"/>
  <c r="A16" i="173"/>
  <c r="H14" i="173"/>
  <c r="AS13" i="173"/>
  <c r="H13" i="173"/>
  <c r="G13" i="173"/>
  <c r="F13" i="173"/>
  <c r="E13" i="173"/>
  <c r="D13" i="173"/>
  <c r="C13" i="173"/>
  <c r="B13" i="173"/>
  <c r="A13" i="173"/>
  <c r="H11" i="173"/>
  <c r="AS10" i="173"/>
  <c r="BO9" i="14" s="1"/>
  <c r="H10" i="173"/>
  <c r="G10" i="173"/>
  <c r="F10" i="173"/>
  <c r="E10" i="173"/>
  <c r="D10" i="173"/>
  <c r="C10" i="173"/>
  <c r="B10" i="173"/>
  <c r="A10" i="173"/>
  <c r="AR9" i="173"/>
  <c r="AQ9" i="173"/>
  <c r="AP9" i="173"/>
  <c r="AM9" i="173"/>
  <c r="AL9" i="173"/>
  <c r="AK9" i="173"/>
  <c r="AJ9" i="173"/>
  <c r="AI9" i="173"/>
  <c r="AH9" i="173"/>
  <c r="AE9" i="173"/>
  <c r="AD9" i="173"/>
  <c r="AC9" i="173"/>
  <c r="AB9" i="173"/>
  <c r="AA9" i="173"/>
  <c r="Z9" i="173"/>
  <c r="W9" i="173"/>
  <c r="V9" i="173"/>
  <c r="U9" i="173"/>
  <c r="T9" i="173"/>
  <c r="S9" i="173"/>
  <c r="R9" i="173"/>
  <c r="O9" i="173"/>
  <c r="N9" i="173"/>
  <c r="M9" i="173"/>
  <c r="L9" i="173"/>
  <c r="K9" i="173"/>
  <c r="J9" i="173"/>
  <c r="I9" i="173"/>
  <c r="H9" i="173"/>
  <c r="G9" i="173"/>
  <c r="F9" i="173"/>
  <c r="E9" i="173"/>
  <c r="D9" i="173"/>
  <c r="C9" i="173"/>
  <c r="B9" i="173"/>
  <c r="I7" i="173"/>
  <c r="E7" i="173"/>
  <c r="B7" i="173"/>
  <c r="B6" i="173"/>
  <c r="A6" i="173"/>
  <c r="A1" i="173"/>
  <c r="H26" i="170"/>
  <c r="AS25" i="170"/>
  <c r="BM24" i="14" s="1"/>
  <c r="H25" i="170"/>
  <c r="G25" i="170"/>
  <c r="F25" i="170"/>
  <c r="E25" i="170"/>
  <c r="D25" i="170"/>
  <c r="C25" i="170"/>
  <c r="B25" i="170"/>
  <c r="A25" i="170"/>
  <c r="H23" i="170"/>
  <c r="AS22" i="170"/>
  <c r="BM21" i="14" s="1"/>
  <c r="H22" i="170"/>
  <c r="G22" i="170"/>
  <c r="F22" i="170"/>
  <c r="E22" i="170"/>
  <c r="D22" i="170"/>
  <c r="C22" i="170"/>
  <c r="B22" i="170"/>
  <c r="A22" i="170"/>
  <c r="H20" i="170"/>
  <c r="AS19" i="170"/>
  <c r="BM18" i="14" s="1"/>
  <c r="H19" i="170"/>
  <c r="G19" i="170"/>
  <c r="F19" i="170"/>
  <c r="E19" i="170"/>
  <c r="D19" i="170"/>
  <c r="C19" i="170"/>
  <c r="B19" i="170"/>
  <c r="A19" i="170"/>
  <c r="H17" i="170"/>
  <c r="AS16" i="170"/>
  <c r="BM15" i="14" s="1"/>
  <c r="H16" i="170"/>
  <c r="G16" i="170"/>
  <c r="F16" i="170"/>
  <c r="E16" i="170"/>
  <c r="D16" i="170"/>
  <c r="C16" i="170"/>
  <c r="B16" i="170"/>
  <c r="A16" i="170"/>
  <c r="H14" i="170"/>
  <c r="AS13" i="170"/>
  <c r="BM12" i="14" s="1"/>
  <c r="H13" i="170"/>
  <c r="G13" i="170"/>
  <c r="F13" i="170"/>
  <c r="E13" i="170"/>
  <c r="D13" i="170"/>
  <c r="C13" i="170"/>
  <c r="B13" i="170"/>
  <c r="A13" i="170"/>
  <c r="H11" i="170"/>
  <c r="AS10" i="170"/>
  <c r="BM9" i="14" s="1"/>
  <c r="H10" i="170"/>
  <c r="G10" i="170"/>
  <c r="F10" i="170"/>
  <c r="E10" i="170"/>
  <c r="D10" i="170"/>
  <c r="C10" i="170"/>
  <c r="B10" i="170"/>
  <c r="A10" i="170"/>
  <c r="AR9" i="170"/>
  <c r="AQ9" i="170"/>
  <c r="AP9" i="170"/>
  <c r="AN9" i="170"/>
  <c r="AM9" i="170"/>
  <c r="AL9" i="170"/>
  <c r="AK9" i="170"/>
  <c r="AJ9" i="170"/>
  <c r="AI9" i="170"/>
  <c r="AH9" i="170"/>
  <c r="AF9" i="170"/>
  <c r="AE9" i="170"/>
  <c r="AD9" i="170"/>
  <c r="AC9" i="170"/>
  <c r="AB9" i="170"/>
  <c r="AA9" i="170"/>
  <c r="Z9" i="170"/>
  <c r="X9" i="170"/>
  <c r="W9" i="170"/>
  <c r="V9" i="170"/>
  <c r="U9" i="170"/>
  <c r="T9" i="170"/>
  <c r="S9" i="170"/>
  <c r="R9" i="170"/>
  <c r="P9" i="170"/>
  <c r="O9" i="170"/>
  <c r="N9" i="170"/>
  <c r="M9" i="170"/>
  <c r="L9" i="170"/>
  <c r="K9" i="170"/>
  <c r="J9" i="170"/>
  <c r="I9" i="170"/>
  <c r="H9" i="170"/>
  <c r="G9" i="170"/>
  <c r="F9" i="170"/>
  <c r="E9" i="170"/>
  <c r="D9" i="170"/>
  <c r="C9" i="170"/>
  <c r="B9" i="170"/>
  <c r="I7" i="170"/>
  <c r="E7" i="170"/>
  <c r="B7" i="170"/>
  <c r="B6" i="170"/>
  <c r="A6" i="170"/>
  <c r="A1" i="170"/>
  <c r="H26" i="169"/>
  <c r="AS25" i="169"/>
  <c r="H25" i="169"/>
  <c r="G25" i="169"/>
  <c r="F25" i="169"/>
  <c r="E25" i="169"/>
  <c r="D25" i="169"/>
  <c r="C25" i="169"/>
  <c r="B25" i="169"/>
  <c r="A25" i="169"/>
  <c r="H23" i="169"/>
  <c r="AS22" i="169"/>
  <c r="BK21" i="14" s="1"/>
  <c r="H22" i="169"/>
  <c r="G22" i="169"/>
  <c r="F22" i="169"/>
  <c r="E22" i="169"/>
  <c r="D22" i="169"/>
  <c r="C22" i="169"/>
  <c r="B22" i="169"/>
  <c r="A22" i="169"/>
  <c r="H20" i="169"/>
  <c r="AS19" i="169"/>
  <c r="BK18" i="14" s="1"/>
  <c r="H19" i="169"/>
  <c r="G19" i="169"/>
  <c r="F19" i="169"/>
  <c r="E19" i="169"/>
  <c r="D19" i="169"/>
  <c r="C19" i="169"/>
  <c r="B19" i="169"/>
  <c r="A19" i="169"/>
  <c r="H17" i="169"/>
  <c r="AS16" i="169"/>
  <c r="BK15" i="14" s="1"/>
  <c r="H16" i="169"/>
  <c r="G16" i="169"/>
  <c r="F16" i="169"/>
  <c r="E16" i="169"/>
  <c r="D16" i="169"/>
  <c r="C16" i="169"/>
  <c r="B16" i="169"/>
  <c r="A16" i="169"/>
  <c r="H14" i="169"/>
  <c r="AS13" i="169"/>
  <c r="H13" i="169"/>
  <c r="G13" i="169"/>
  <c r="F13" i="169"/>
  <c r="E13" i="169"/>
  <c r="D13" i="169"/>
  <c r="C13" i="169"/>
  <c r="B13" i="169"/>
  <c r="A13" i="169"/>
  <c r="H11" i="169"/>
  <c r="AS10" i="169"/>
  <c r="BK9" i="14" s="1"/>
  <c r="H10" i="169"/>
  <c r="G10" i="169"/>
  <c r="F10" i="169"/>
  <c r="E10" i="169"/>
  <c r="D10" i="169"/>
  <c r="C10" i="169"/>
  <c r="B10" i="169"/>
  <c r="A10" i="169"/>
  <c r="AR9" i="169"/>
  <c r="AQ9" i="169"/>
  <c r="AP9" i="169"/>
  <c r="AN9" i="169"/>
  <c r="AM9" i="169"/>
  <c r="AL9" i="169"/>
  <c r="AK9" i="169"/>
  <c r="AJ9" i="169"/>
  <c r="AI9" i="169"/>
  <c r="AH9" i="169"/>
  <c r="AF9" i="169"/>
  <c r="AE9" i="169"/>
  <c r="AD9" i="169"/>
  <c r="AC9" i="169"/>
  <c r="AB9" i="169"/>
  <c r="AA9" i="169"/>
  <c r="Z9" i="169"/>
  <c r="X9" i="169"/>
  <c r="W9" i="169"/>
  <c r="V9" i="169"/>
  <c r="U9" i="169"/>
  <c r="T9" i="169"/>
  <c r="S9" i="169"/>
  <c r="R9" i="169"/>
  <c r="P9" i="169"/>
  <c r="O9" i="169"/>
  <c r="N9" i="169"/>
  <c r="M9" i="169"/>
  <c r="L9" i="169"/>
  <c r="K9" i="169"/>
  <c r="J9" i="169"/>
  <c r="I9" i="169"/>
  <c r="H9" i="169"/>
  <c r="G9" i="169"/>
  <c r="F9" i="169"/>
  <c r="E9" i="169"/>
  <c r="D9" i="169"/>
  <c r="C9" i="169"/>
  <c r="B9" i="169"/>
  <c r="I7" i="169"/>
  <c r="E7" i="169"/>
  <c r="B7" i="169"/>
  <c r="B6" i="169"/>
  <c r="A6" i="169"/>
  <c r="A1" i="169"/>
  <c r="H26" i="168"/>
  <c r="AS25" i="168"/>
  <c r="H25" i="168"/>
  <c r="G25" i="168"/>
  <c r="F25" i="168"/>
  <c r="E25" i="168"/>
  <c r="D25" i="168"/>
  <c r="C25" i="168"/>
  <c r="B25" i="168"/>
  <c r="A25" i="168"/>
  <c r="H23" i="168"/>
  <c r="AS22" i="168"/>
  <c r="H22" i="168"/>
  <c r="G22" i="168"/>
  <c r="F22" i="168"/>
  <c r="E22" i="168"/>
  <c r="D22" i="168"/>
  <c r="C22" i="168"/>
  <c r="B22" i="168"/>
  <c r="A22" i="168"/>
  <c r="H20" i="168"/>
  <c r="AS19" i="168"/>
  <c r="H19" i="168"/>
  <c r="G19" i="168"/>
  <c r="F19" i="168"/>
  <c r="E19" i="168"/>
  <c r="D19" i="168"/>
  <c r="C19" i="168"/>
  <c r="B19" i="168"/>
  <c r="A19" i="168"/>
  <c r="H17" i="168"/>
  <c r="AS16" i="168"/>
  <c r="H16" i="168"/>
  <c r="G16" i="168"/>
  <c r="F16" i="168"/>
  <c r="E16" i="168"/>
  <c r="D16" i="168"/>
  <c r="C16" i="168"/>
  <c r="B16" i="168"/>
  <c r="A16" i="168"/>
  <c r="H14" i="168"/>
  <c r="AS13" i="168"/>
  <c r="H13" i="168"/>
  <c r="G13" i="168"/>
  <c r="F13" i="168"/>
  <c r="E13" i="168"/>
  <c r="D13" i="168"/>
  <c r="C13" i="168"/>
  <c r="B13" i="168"/>
  <c r="A13" i="168"/>
  <c r="H11" i="168"/>
  <c r="AS10" i="168"/>
  <c r="H10" i="168"/>
  <c r="G10" i="168"/>
  <c r="F10" i="168"/>
  <c r="E10" i="168"/>
  <c r="D10" i="168"/>
  <c r="C10" i="168"/>
  <c r="B10" i="168"/>
  <c r="A10" i="168"/>
  <c r="AR9" i="168"/>
  <c r="AQ9" i="168"/>
  <c r="AP9" i="168"/>
  <c r="AO9" i="168"/>
  <c r="AL9" i="168"/>
  <c r="AK9" i="168"/>
  <c r="AJ9" i="168"/>
  <c r="AI9" i="168"/>
  <c r="AH9" i="168"/>
  <c r="AG9" i="168"/>
  <c r="AD9" i="168"/>
  <c r="AC9" i="168"/>
  <c r="AB9" i="168"/>
  <c r="AA9" i="168"/>
  <c r="Z9" i="168"/>
  <c r="Y9" i="168"/>
  <c r="V9" i="168"/>
  <c r="U9" i="168"/>
  <c r="T9" i="168"/>
  <c r="S9" i="168"/>
  <c r="R9" i="168"/>
  <c r="Q9" i="168"/>
  <c r="N9" i="168"/>
  <c r="M9" i="168"/>
  <c r="L9" i="168"/>
  <c r="K9" i="168"/>
  <c r="J9" i="168"/>
  <c r="I9" i="168"/>
  <c r="H9" i="168"/>
  <c r="G9" i="168"/>
  <c r="F9" i="168"/>
  <c r="E9" i="168"/>
  <c r="D9" i="168"/>
  <c r="C9" i="168"/>
  <c r="B9" i="168"/>
  <c r="I7" i="168"/>
  <c r="E7" i="168"/>
  <c r="B7" i="168"/>
  <c r="B6" i="168"/>
  <c r="A6" i="168"/>
  <c r="A1" i="168"/>
  <c r="H26" i="167"/>
  <c r="AS25" i="167"/>
  <c r="H25" i="167"/>
  <c r="G25" i="167"/>
  <c r="F25" i="167"/>
  <c r="E25" i="167"/>
  <c r="D25" i="167"/>
  <c r="C25" i="167"/>
  <c r="B25" i="167"/>
  <c r="A25" i="167"/>
  <c r="H23" i="167"/>
  <c r="AS22" i="167"/>
  <c r="H22" i="167"/>
  <c r="G22" i="167"/>
  <c r="F22" i="167"/>
  <c r="E22" i="167"/>
  <c r="D22" i="167"/>
  <c r="C22" i="167"/>
  <c r="B22" i="167"/>
  <c r="A22" i="167"/>
  <c r="H20" i="167"/>
  <c r="AS19" i="167"/>
  <c r="H19" i="167"/>
  <c r="G19" i="167"/>
  <c r="F19" i="167"/>
  <c r="E19" i="167"/>
  <c r="D19" i="167"/>
  <c r="C19" i="167"/>
  <c r="B19" i="167"/>
  <c r="A19" i="167"/>
  <c r="H17" i="167"/>
  <c r="AS16" i="167"/>
  <c r="H16" i="167"/>
  <c r="G16" i="167"/>
  <c r="F16" i="167"/>
  <c r="E16" i="167"/>
  <c r="D16" i="167"/>
  <c r="C16" i="167"/>
  <c r="B16" i="167"/>
  <c r="A16" i="167"/>
  <c r="H14" i="167"/>
  <c r="AS13" i="167"/>
  <c r="H13" i="167"/>
  <c r="G13" i="167"/>
  <c r="F13" i="167"/>
  <c r="E13" i="167"/>
  <c r="D13" i="167"/>
  <c r="C13" i="167"/>
  <c r="B13" i="167"/>
  <c r="A13" i="167"/>
  <c r="H11" i="167"/>
  <c r="AS10" i="167"/>
  <c r="H10" i="167"/>
  <c r="G10" i="167"/>
  <c r="F10" i="167"/>
  <c r="E10" i="167"/>
  <c r="D10" i="167"/>
  <c r="C10" i="167"/>
  <c r="B10" i="167"/>
  <c r="A10" i="167"/>
  <c r="AR9" i="167"/>
  <c r="AQ9" i="167"/>
  <c r="AP9" i="167"/>
  <c r="AL9" i="167"/>
  <c r="AK9" i="167"/>
  <c r="AJ9" i="167"/>
  <c r="AI9" i="167"/>
  <c r="AH9" i="167"/>
  <c r="AD9" i="167"/>
  <c r="AC9" i="167"/>
  <c r="AB9" i="167"/>
  <c r="AA9" i="167"/>
  <c r="Z9" i="167"/>
  <c r="V9" i="167"/>
  <c r="U9" i="167"/>
  <c r="T9" i="167"/>
  <c r="S9" i="167"/>
  <c r="R9" i="167"/>
  <c r="N9" i="167"/>
  <c r="M9" i="167"/>
  <c r="L9" i="167"/>
  <c r="K9" i="167"/>
  <c r="J9" i="167"/>
  <c r="I9" i="167"/>
  <c r="H9" i="167"/>
  <c r="G9" i="167"/>
  <c r="F9" i="167"/>
  <c r="E9" i="167"/>
  <c r="D9" i="167"/>
  <c r="C9" i="167"/>
  <c r="B9" i="167"/>
  <c r="I7" i="167"/>
  <c r="E7" i="167"/>
  <c r="B7" i="167"/>
  <c r="B6" i="167"/>
  <c r="A6" i="167"/>
  <c r="A1" i="167"/>
  <c r="H26" i="166"/>
  <c r="AS25" i="166"/>
  <c r="H25" i="166"/>
  <c r="G25" i="166"/>
  <c r="F25" i="166"/>
  <c r="E25" i="166"/>
  <c r="D25" i="166"/>
  <c r="C25" i="166"/>
  <c r="B25" i="166"/>
  <c r="A25" i="166"/>
  <c r="H23" i="166"/>
  <c r="AS22" i="166"/>
  <c r="H22" i="166"/>
  <c r="G22" i="166"/>
  <c r="F22" i="166"/>
  <c r="E22" i="166"/>
  <c r="D22" i="166"/>
  <c r="C22" i="166"/>
  <c r="B22" i="166"/>
  <c r="A22" i="166"/>
  <c r="H20" i="166"/>
  <c r="AS19" i="166"/>
  <c r="H19" i="166"/>
  <c r="G19" i="166"/>
  <c r="F19" i="166"/>
  <c r="E19" i="166"/>
  <c r="D19" i="166"/>
  <c r="C19" i="166"/>
  <c r="B19" i="166"/>
  <c r="A19" i="166"/>
  <c r="H17" i="166"/>
  <c r="AS16" i="166"/>
  <c r="H16" i="166"/>
  <c r="G16" i="166"/>
  <c r="F16" i="166"/>
  <c r="E16" i="166"/>
  <c r="D16" i="166"/>
  <c r="C16" i="166"/>
  <c r="B16" i="166"/>
  <c r="A16" i="166"/>
  <c r="H14" i="166"/>
  <c r="AS13" i="166"/>
  <c r="H13" i="166"/>
  <c r="G13" i="166"/>
  <c r="F13" i="166"/>
  <c r="E13" i="166"/>
  <c r="D13" i="166"/>
  <c r="C13" i="166"/>
  <c r="B13" i="166"/>
  <c r="A13" i="166"/>
  <c r="H11" i="166"/>
  <c r="AS10" i="166"/>
  <c r="BI9" i="14" s="1"/>
  <c r="H10" i="166"/>
  <c r="G10" i="166"/>
  <c r="F10" i="166"/>
  <c r="E10" i="166"/>
  <c r="D10" i="166"/>
  <c r="C10" i="166"/>
  <c r="B10" i="166"/>
  <c r="A10" i="166"/>
  <c r="AR9" i="166"/>
  <c r="AQ9" i="166"/>
  <c r="AP9" i="166"/>
  <c r="AL9" i="166"/>
  <c r="AK9" i="166"/>
  <c r="AJ9" i="166"/>
  <c r="AI9" i="166"/>
  <c r="AH9" i="166"/>
  <c r="AD9" i="166"/>
  <c r="AC9" i="166"/>
  <c r="AB9" i="166"/>
  <c r="AA9" i="166"/>
  <c r="Z9" i="166"/>
  <c r="V9" i="166"/>
  <c r="U9" i="166"/>
  <c r="T9" i="166"/>
  <c r="S9" i="166"/>
  <c r="R9" i="166"/>
  <c r="N9" i="166"/>
  <c r="M9" i="166"/>
  <c r="L9" i="166"/>
  <c r="K9" i="166"/>
  <c r="J9" i="166"/>
  <c r="I9" i="166"/>
  <c r="H9" i="166"/>
  <c r="G9" i="166"/>
  <c r="F9" i="166"/>
  <c r="E9" i="166"/>
  <c r="D9" i="166"/>
  <c r="C9" i="166"/>
  <c r="B9" i="166"/>
  <c r="I7" i="166"/>
  <c r="E7" i="166"/>
  <c r="B7" i="166"/>
  <c r="B6" i="166"/>
  <c r="A6" i="166"/>
  <c r="A1" i="166"/>
  <c r="H26" i="164"/>
  <c r="AS25" i="164"/>
  <c r="BG24" i="14" s="1"/>
  <c r="H25" i="164"/>
  <c r="G25" i="164"/>
  <c r="F25" i="164"/>
  <c r="E25" i="164"/>
  <c r="D25" i="164"/>
  <c r="C25" i="164"/>
  <c r="B25" i="164"/>
  <c r="A25" i="164"/>
  <c r="H23" i="164"/>
  <c r="AS22" i="164"/>
  <c r="BG21" i="14" s="1"/>
  <c r="H22" i="164"/>
  <c r="G22" i="164"/>
  <c r="F22" i="164"/>
  <c r="E22" i="164"/>
  <c r="D22" i="164"/>
  <c r="C22" i="164"/>
  <c r="B22" i="164"/>
  <c r="A22" i="164"/>
  <c r="H20" i="164"/>
  <c r="AS19" i="164"/>
  <c r="BG18" i="14" s="1"/>
  <c r="H19" i="164"/>
  <c r="G19" i="164"/>
  <c r="F19" i="164"/>
  <c r="E19" i="164"/>
  <c r="D19" i="164"/>
  <c r="C19" i="164"/>
  <c r="B19" i="164"/>
  <c r="A19" i="164"/>
  <c r="H17" i="164"/>
  <c r="AS16" i="164"/>
  <c r="BG15" i="14" s="1"/>
  <c r="H16" i="164"/>
  <c r="G16" i="164"/>
  <c r="F16" i="164"/>
  <c r="E16" i="164"/>
  <c r="D16" i="164"/>
  <c r="C16" i="164"/>
  <c r="B16" i="164"/>
  <c r="A16" i="164"/>
  <c r="H14" i="164"/>
  <c r="AS13" i="164"/>
  <c r="BG12" i="14" s="1"/>
  <c r="H13" i="164"/>
  <c r="G13" i="164"/>
  <c r="F13" i="164"/>
  <c r="E13" i="164"/>
  <c r="D13" i="164"/>
  <c r="C13" i="164"/>
  <c r="B13" i="164"/>
  <c r="A13" i="164"/>
  <c r="H11" i="164"/>
  <c r="AS10" i="164"/>
  <c r="BG9" i="14" s="1"/>
  <c r="H10" i="164"/>
  <c r="G10" i="164"/>
  <c r="F10" i="164"/>
  <c r="E10" i="164"/>
  <c r="D10" i="164"/>
  <c r="C10" i="164"/>
  <c r="B10" i="164"/>
  <c r="A10" i="164"/>
  <c r="AR9" i="164"/>
  <c r="AQ9" i="164"/>
  <c r="AP9" i="164"/>
  <c r="AL9" i="164"/>
  <c r="AK9" i="164"/>
  <c r="AJ9" i="164"/>
  <c r="AI9" i="164"/>
  <c r="AH9" i="164"/>
  <c r="AD9" i="164"/>
  <c r="AC9" i="164"/>
  <c r="AB9" i="164"/>
  <c r="AA9" i="164"/>
  <c r="Z9" i="164"/>
  <c r="V9" i="164"/>
  <c r="U9" i="164"/>
  <c r="T9" i="164"/>
  <c r="S9" i="164"/>
  <c r="R9" i="164"/>
  <c r="N9" i="164"/>
  <c r="M9" i="164"/>
  <c r="L9" i="164"/>
  <c r="K9" i="164"/>
  <c r="J9" i="164"/>
  <c r="I9" i="164"/>
  <c r="H9" i="164"/>
  <c r="G9" i="164"/>
  <c r="F9" i="164"/>
  <c r="E9" i="164"/>
  <c r="D9" i="164"/>
  <c r="C9" i="164"/>
  <c r="B9" i="164"/>
  <c r="I7" i="164"/>
  <c r="E7" i="164"/>
  <c r="B7" i="164"/>
  <c r="B6" i="164"/>
  <c r="A6" i="164"/>
  <c r="A1" i="164"/>
  <c r="H26" i="161"/>
  <c r="AS25" i="161"/>
  <c r="H25" i="161"/>
  <c r="G25" i="161"/>
  <c r="F25" i="161"/>
  <c r="E25" i="161"/>
  <c r="D25" i="161"/>
  <c r="C25" i="161"/>
  <c r="B25" i="161"/>
  <c r="A25" i="161"/>
  <c r="H23" i="161"/>
  <c r="AS22" i="161"/>
  <c r="H22" i="161"/>
  <c r="G22" i="161"/>
  <c r="F22" i="161"/>
  <c r="E22" i="161"/>
  <c r="D22" i="161"/>
  <c r="C22" i="161"/>
  <c r="B22" i="161"/>
  <c r="A22" i="161"/>
  <c r="H20" i="161"/>
  <c r="AS19" i="161"/>
  <c r="H19" i="161"/>
  <c r="G19" i="161"/>
  <c r="F19" i="161"/>
  <c r="E19" i="161"/>
  <c r="D19" i="161"/>
  <c r="C19" i="161"/>
  <c r="B19" i="161"/>
  <c r="A19" i="161"/>
  <c r="H17" i="161"/>
  <c r="AS16" i="161"/>
  <c r="H16" i="161"/>
  <c r="G16" i="161"/>
  <c r="F16" i="161"/>
  <c r="E16" i="161"/>
  <c r="D16" i="161"/>
  <c r="C16" i="161"/>
  <c r="B16" i="161"/>
  <c r="A16" i="161"/>
  <c r="H14" i="161"/>
  <c r="AS13" i="161"/>
  <c r="H13" i="161"/>
  <c r="G13" i="161"/>
  <c r="F13" i="161"/>
  <c r="E13" i="161"/>
  <c r="D13" i="161"/>
  <c r="C13" i="161"/>
  <c r="B13" i="161"/>
  <c r="A13" i="161"/>
  <c r="H11" i="161"/>
  <c r="AS10" i="161"/>
  <c r="H10" i="161"/>
  <c r="G10" i="161"/>
  <c r="F10" i="161"/>
  <c r="E10" i="161"/>
  <c r="D10" i="161"/>
  <c r="C10" i="161"/>
  <c r="B10" i="161"/>
  <c r="A10" i="161"/>
  <c r="H9" i="161"/>
  <c r="G9" i="161"/>
  <c r="F9" i="161"/>
  <c r="E9" i="161"/>
  <c r="D9" i="161"/>
  <c r="C9" i="161"/>
  <c r="B9" i="161"/>
  <c r="I7" i="161"/>
  <c r="E7" i="161"/>
  <c r="B7" i="161"/>
  <c r="B6" i="161"/>
  <c r="A6" i="161"/>
  <c r="A1" i="161"/>
  <c r="H26" i="160"/>
  <c r="AS25" i="160"/>
  <c r="H25" i="160"/>
  <c r="G25" i="160"/>
  <c r="F25" i="160"/>
  <c r="E25" i="160"/>
  <c r="D25" i="160"/>
  <c r="C25" i="160"/>
  <c r="B25" i="160"/>
  <c r="A25" i="160"/>
  <c r="H23" i="160"/>
  <c r="AS22" i="160"/>
  <c r="H22" i="160"/>
  <c r="G22" i="160"/>
  <c r="F22" i="160"/>
  <c r="E22" i="160"/>
  <c r="D22" i="160"/>
  <c r="C22" i="160"/>
  <c r="B22" i="160"/>
  <c r="A22" i="160"/>
  <c r="H20" i="160"/>
  <c r="AS19" i="160"/>
  <c r="H19" i="160"/>
  <c r="G19" i="160"/>
  <c r="F19" i="160"/>
  <c r="E19" i="160"/>
  <c r="D19" i="160"/>
  <c r="C19" i="160"/>
  <c r="B19" i="160"/>
  <c r="A19" i="160"/>
  <c r="H17" i="160"/>
  <c r="AS16" i="160"/>
  <c r="H16" i="160"/>
  <c r="G16" i="160"/>
  <c r="F16" i="160"/>
  <c r="E16" i="160"/>
  <c r="D16" i="160"/>
  <c r="C16" i="160"/>
  <c r="B16" i="160"/>
  <c r="A16" i="160"/>
  <c r="H14" i="160"/>
  <c r="AS13" i="160"/>
  <c r="H13" i="160"/>
  <c r="G13" i="160"/>
  <c r="F13" i="160"/>
  <c r="E13" i="160"/>
  <c r="D13" i="160"/>
  <c r="C13" i="160"/>
  <c r="B13" i="160"/>
  <c r="A13" i="160"/>
  <c r="H11" i="160"/>
  <c r="AS10" i="160"/>
  <c r="H10" i="160"/>
  <c r="G10" i="160"/>
  <c r="F10" i="160"/>
  <c r="E10" i="160"/>
  <c r="D10" i="160"/>
  <c r="C10" i="160"/>
  <c r="B10" i="160"/>
  <c r="A10" i="160"/>
  <c r="AR9" i="160"/>
  <c r="AQ9" i="160"/>
  <c r="AP9" i="160"/>
  <c r="AO9" i="160"/>
  <c r="AN9" i="160"/>
  <c r="AM9" i="160"/>
  <c r="AL9" i="160"/>
  <c r="AK9" i="160"/>
  <c r="AJ9" i="160"/>
  <c r="AI9" i="160"/>
  <c r="AH9" i="160"/>
  <c r="AG9" i="160"/>
  <c r="AF9" i="160"/>
  <c r="AE9" i="160"/>
  <c r="AD9" i="160"/>
  <c r="AC9" i="160"/>
  <c r="AB9" i="160"/>
  <c r="AA9" i="160"/>
  <c r="Z9" i="160"/>
  <c r="Y9" i="160"/>
  <c r="X9" i="160"/>
  <c r="W9" i="160"/>
  <c r="V9" i="160"/>
  <c r="U9" i="160"/>
  <c r="T9" i="160"/>
  <c r="S9" i="160"/>
  <c r="R9" i="160"/>
  <c r="Q9" i="160"/>
  <c r="P9" i="160"/>
  <c r="O9" i="160"/>
  <c r="N9" i="160"/>
  <c r="M9" i="160"/>
  <c r="L9" i="160"/>
  <c r="K9" i="160"/>
  <c r="J9" i="160"/>
  <c r="I9" i="160"/>
  <c r="H9" i="160"/>
  <c r="G9" i="160"/>
  <c r="F9" i="160"/>
  <c r="E9" i="160"/>
  <c r="D9" i="160"/>
  <c r="C9" i="160"/>
  <c r="B9" i="160"/>
  <c r="I7" i="160"/>
  <c r="E7" i="160"/>
  <c r="B7" i="160"/>
  <c r="B6" i="160"/>
  <c r="A6" i="160"/>
  <c r="A1" i="160"/>
  <c r="H26" i="159"/>
  <c r="AS25" i="159"/>
  <c r="H25" i="159"/>
  <c r="G25" i="159"/>
  <c r="F25" i="159"/>
  <c r="E25" i="159"/>
  <c r="D25" i="159"/>
  <c r="C25" i="159"/>
  <c r="B25" i="159"/>
  <c r="A25" i="159"/>
  <c r="H23" i="159"/>
  <c r="AS22" i="159"/>
  <c r="H22" i="159"/>
  <c r="G22" i="159"/>
  <c r="F22" i="159"/>
  <c r="E22" i="159"/>
  <c r="D22" i="159"/>
  <c r="C22" i="159"/>
  <c r="B22" i="159"/>
  <c r="A22" i="159"/>
  <c r="H20" i="159"/>
  <c r="AS19" i="159"/>
  <c r="H19" i="159"/>
  <c r="G19" i="159"/>
  <c r="F19" i="159"/>
  <c r="E19" i="159"/>
  <c r="D19" i="159"/>
  <c r="C19" i="159"/>
  <c r="B19" i="159"/>
  <c r="A19" i="159"/>
  <c r="H17" i="159"/>
  <c r="AS16" i="159"/>
  <c r="H16" i="159"/>
  <c r="G16" i="159"/>
  <c r="F16" i="159"/>
  <c r="E16" i="159"/>
  <c r="D16" i="159"/>
  <c r="C16" i="159"/>
  <c r="B16" i="159"/>
  <c r="A16" i="159"/>
  <c r="H14" i="159"/>
  <c r="AS13" i="159"/>
  <c r="H13" i="159"/>
  <c r="G13" i="159"/>
  <c r="F13" i="159"/>
  <c r="E13" i="159"/>
  <c r="D13" i="159"/>
  <c r="C13" i="159"/>
  <c r="B13" i="159"/>
  <c r="A13" i="159"/>
  <c r="H11" i="159"/>
  <c r="AS10" i="159"/>
  <c r="H10" i="159"/>
  <c r="G10" i="159"/>
  <c r="F10" i="159"/>
  <c r="E10" i="159"/>
  <c r="D10" i="159"/>
  <c r="C10" i="159"/>
  <c r="B10" i="159"/>
  <c r="A10" i="159"/>
  <c r="AR9" i="159"/>
  <c r="AQ9" i="159"/>
  <c r="AP9" i="159"/>
  <c r="AO9" i="159"/>
  <c r="AN9" i="159"/>
  <c r="AM9" i="159"/>
  <c r="AL9" i="159"/>
  <c r="AK9" i="159"/>
  <c r="AJ9" i="159"/>
  <c r="AI9" i="159"/>
  <c r="AH9" i="159"/>
  <c r="AG9" i="159"/>
  <c r="AF9" i="159"/>
  <c r="AE9" i="159"/>
  <c r="AD9" i="159"/>
  <c r="AC9" i="159"/>
  <c r="AB9" i="159"/>
  <c r="AA9" i="159"/>
  <c r="Z9" i="159"/>
  <c r="Y9" i="159"/>
  <c r="X9" i="159"/>
  <c r="W9" i="159"/>
  <c r="V9" i="159"/>
  <c r="U9" i="159"/>
  <c r="T9" i="159"/>
  <c r="S9" i="159"/>
  <c r="R9" i="159"/>
  <c r="Q9" i="159"/>
  <c r="P9" i="159"/>
  <c r="O9" i="159"/>
  <c r="N9" i="159"/>
  <c r="M9" i="159"/>
  <c r="L9" i="159"/>
  <c r="K9" i="159"/>
  <c r="J9" i="159"/>
  <c r="I9" i="159"/>
  <c r="H9" i="159"/>
  <c r="G9" i="159"/>
  <c r="F9" i="159"/>
  <c r="E9" i="159"/>
  <c r="D9" i="159"/>
  <c r="C9" i="159"/>
  <c r="B9" i="159"/>
  <c r="I7" i="159"/>
  <c r="E7" i="159"/>
  <c r="B7" i="159"/>
  <c r="B6" i="159"/>
  <c r="A6" i="159"/>
  <c r="A1" i="159"/>
  <c r="H26" i="157"/>
  <c r="AS25" i="157"/>
  <c r="H25" i="157"/>
  <c r="G25" i="157"/>
  <c r="F25" i="157"/>
  <c r="E25" i="157"/>
  <c r="D25" i="157"/>
  <c r="C25" i="157"/>
  <c r="B25" i="157"/>
  <c r="A25" i="157"/>
  <c r="H23" i="157"/>
  <c r="AS22" i="157"/>
  <c r="H22" i="157"/>
  <c r="G22" i="157"/>
  <c r="F22" i="157"/>
  <c r="E22" i="157"/>
  <c r="D22" i="157"/>
  <c r="C22" i="157"/>
  <c r="B22" i="157"/>
  <c r="A22" i="157"/>
  <c r="H20" i="157"/>
  <c r="AS19" i="157"/>
  <c r="H19" i="157"/>
  <c r="G19" i="157"/>
  <c r="F19" i="157"/>
  <c r="E19" i="157"/>
  <c r="D19" i="157"/>
  <c r="C19" i="157"/>
  <c r="B19" i="157"/>
  <c r="A19" i="157"/>
  <c r="H17" i="157"/>
  <c r="AS16" i="157"/>
  <c r="H16" i="157"/>
  <c r="G16" i="157"/>
  <c r="F16" i="157"/>
  <c r="E16" i="157"/>
  <c r="D16" i="157"/>
  <c r="C16" i="157"/>
  <c r="B16" i="157"/>
  <c r="A16" i="157"/>
  <c r="H14" i="157"/>
  <c r="AS13" i="157"/>
  <c r="H13" i="157"/>
  <c r="G13" i="157"/>
  <c r="F13" i="157"/>
  <c r="E13" i="157"/>
  <c r="D13" i="157"/>
  <c r="C13" i="157"/>
  <c r="B13" i="157"/>
  <c r="A13" i="157"/>
  <c r="H11" i="157"/>
  <c r="AS10" i="157"/>
  <c r="H10" i="157"/>
  <c r="G10" i="157"/>
  <c r="F10" i="157"/>
  <c r="E10" i="157"/>
  <c r="D10" i="157"/>
  <c r="C10" i="157"/>
  <c r="B10" i="157"/>
  <c r="A10" i="157"/>
  <c r="AR9" i="157"/>
  <c r="AQ9" i="157"/>
  <c r="AP9" i="157"/>
  <c r="AO9" i="157"/>
  <c r="AN9" i="157"/>
  <c r="AM9" i="157"/>
  <c r="AL9" i="157"/>
  <c r="AK9" i="157"/>
  <c r="AJ9" i="157"/>
  <c r="AI9" i="157"/>
  <c r="AH9" i="157"/>
  <c r="AG9" i="157"/>
  <c r="AF9" i="157"/>
  <c r="AE9" i="157"/>
  <c r="AD9" i="157"/>
  <c r="AC9" i="157"/>
  <c r="AB9" i="157"/>
  <c r="AA9" i="157"/>
  <c r="Z9" i="157"/>
  <c r="Y9" i="157"/>
  <c r="X9" i="157"/>
  <c r="W9" i="157"/>
  <c r="V9" i="157"/>
  <c r="U9" i="157"/>
  <c r="T9" i="157"/>
  <c r="S9" i="157"/>
  <c r="R9" i="157"/>
  <c r="Q9" i="157"/>
  <c r="P9" i="157"/>
  <c r="O9" i="157"/>
  <c r="N9" i="157"/>
  <c r="M9" i="157"/>
  <c r="L9" i="157"/>
  <c r="K9" i="157"/>
  <c r="J9" i="157"/>
  <c r="I9" i="157"/>
  <c r="H9" i="157"/>
  <c r="G9" i="157"/>
  <c r="F9" i="157"/>
  <c r="E9" i="157"/>
  <c r="D9" i="157"/>
  <c r="C9" i="157"/>
  <c r="B9" i="157"/>
  <c r="I7" i="157"/>
  <c r="E7" i="157"/>
  <c r="B7" i="157"/>
  <c r="B6" i="157"/>
  <c r="A6" i="157"/>
  <c r="A1" i="157"/>
  <c r="H26" i="156"/>
  <c r="AS25" i="156"/>
  <c r="H25" i="156"/>
  <c r="G25" i="156"/>
  <c r="F25" i="156"/>
  <c r="E25" i="156"/>
  <c r="D25" i="156"/>
  <c r="C25" i="156"/>
  <c r="B25" i="156"/>
  <c r="A25" i="156"/>
  <c r="H23" i="156"/>
  <c r="AS22" i="156"/>
  <c r="H22" i="156"/>
  <c r="G22" i="156"/>
  <c r="F22" i="156"/>
  <c r="E22" i="156"/>
  <c r="D22" i="156"/>
  <c r="C22" i="156"/>
  <c r="B22" i="156"/>
  <c r="A22" i="156"/>
  <c r="H20" i="156"/>
  <c r="AS19" i="156"/>
  <c r="H19" i="156"/>
  <c r="G19" i="156"/>
  <c r="F19" i="156"/>
  <c r="E19" i="156"/>
  <c r="D19" i="156"/>
  <c r="C19" i="156"/>
  <c r="B19" i="156"/>
  <c r="A19" i="156"/>
  <c r="H17" i="156"/>
  <c r="AS16" i="156"/>
  <c r="H16" i="156"/>
  <c r="G16" i="156"/>
  <c r="F16" i="156"/>
  <c r="E16" i="156"/>
  <c r="D16" i="156"/>
  <c r="C16" i="156"/>
  <c r="B16" i="156"/>
  <c r="A16" i="156"/>
  <c r="H14" i="156"/>
  <c r="AS13" i="156"/>
  <c r="H13" i="156"/>
  <c r="G13" i="156"/>
  <c r="F13" i="156"/>
  <c r="E13" i="156"/>
  <c r="D13" i="156"/>
  <c r="C13" i="156"/>
  <c r="B13" i="156"/>
  <c r="A13" i="156"/>
  <c r="H11" i="156"/>
  <c r="AS10" i="156"/>
  <c r="H10" i="156"/>
  <c r="G10" i="156"/>
  <c r="F10" i="156"/>
  <c r="E10" i="156"/>
  <c r="D10" i="156"/>
  <c r="C10" i="156"/>
  <c r="B10" i="156"/>
  <c r="A10" i="156"/>
  <c r="AR9" i="156"/>
  <c r="AQ9" i="156"/>
  <c r="AP9" i="156"/>
  <c r="AO9" i="156"/>
  <c r="AN9" i="156"/>
  <c r="AM9" i="156"/>
  <c r="AL9" i="156"/>
  <c r="AK9" i="156"/>
  <c r="AJ9" i="156"/>
  <c r="AI9" i="156"/>
  <c r="AH9" i="156"/>
  <c r="AG9" i="156"/>
  <c r="AF9" i="156"/>
  <c r="AE9" i="156"/>
  <c r="AD9" i="156"/>
  <c r="AC9" i="156"/>
  <c r="AB9" i="156"/>
  <c r="AA9" i="156"/>
  <c r="Z9" i="156"/>
  <c r="Y9" i="156"/>
  <c r="X9" i="156"/>
  <c r="W9" i="156"/>
  <c r="V9" i="156"/>
  <c r="U9" i="156"/>
  <c r="T9" i="156"/>
  <c r="S9" i="156"/>
  <c r="R9" i="156"/>
  <c r="Q9" i="156"/>
  <c r="P9" i="156"/>
  <c r="O9" i="156"/>
  <c r="N9" i="156"/>
  <c r="M9" i="156"/>
  <c r="L9" i="156"/>
  <c r="K9" i="156"/>
  <c r="J9" i="156"/>
  <c r="I9" i="156"/>
  <c r="H9" i="156"/>
  <c r="G9" i="156"/>
  <c r="F9" i="156"/>
  <c r="E9" i="156"/>
  <c r="D9" i="156"/>
  <c r="C9" i="156"/>
  <c r="B9" i="156"/>
  <c r="I7" i="156"/>
  <c r="E7" i="156"/>
  <c r="B7" i="156"/>
  <c r="B6" i="156"/>
  <c r="A6" i="156"/>
  <c r="A1" i="156"/>
  <c r="H26" i="155"/>
  <c r="AS25" i="155"/>
  <c r="H25" i="155"/>
  <c r="G25" i="155"/>
  <c r="F25" i="155"/>
  <c r="E25" i="155"/>
  <c r="D25" i="155"/>
  <c r="C25" i="155"/>
  <c r="B25" i="155"/>
  <c r="A25" i="155"/>
  <c r="H23" i="155"/>
  <c r="AS22" i="155"/>
  <c r="H22" i="155"/>
  <c r="G22" i="155"/>
  <c r="F22" i="155"/>
  <c r="E22" i="155"/>
  <c r="D22" i="155"/>
  <c r="C22" i="155"/>
  <c r="B22" i="155"/>
  <c r="A22" i="155"/>
  <c r="H20" i="155"/>
  <c r="AS19" i="155"/>
  <c r="H19" i="155"/>
  <c r="G19" i="155"/>
  <c r="F19" i="155"/>
  <c r="E19" i="155"/>
  <c r="D19" i="155"/>
  <c r="C19" i="155"/>
  <c r="B19" i="155"/>
  <c r="A19" i="155"/>
  <c r="H17" i="155"/>
  <c r="AS16" i="155"/>
  <c r="H16" i="155"/>
  <c r="G16" i="155"/>
  <c r="F16" i="155"/>
  <c r="E16" i="155"/>
  <c r="D16" i="155"/>
  <c r="C16" i="155"/>
  <c r="B16" i="155"/>
  <c r="A16" i="155"/>
  <c r="H14" i="155"/>
  <c r="AS13" i="155"/>
  <c r="H13" i="155"/>
  <c r="G13" i="155"/>
  <c r="F13" i="155"/>
  <c r="E13" i="155"/>
  <c r="D13" i="155"/>
  <c r="C13" i="155"/>
  <c r="B13" i="155"/>
  <c r="A13" i="155"/>
  <c r="H11" i="155"/>
  <c r="AS10" i="155"/>
  <c r="H10" i="155"/>
  <c r="G10" i="155"/>
  <c r="F10" i="155"/>
  <c r="E10" i="155"/>
  <c r="D10" i="155"/>
  <c r="C10" i="155"/>
  <c r="B10" i="155"/>
  <c r="A10" i="155"/>
  <c r="AR9" i="155"/>
  <c r="AQ9" i="155"/>
  <c r="AP9" i="155"/>
  <c r="AO9" i="155"/>
  <c r="AN9" i="155"/>
  <c r="AM9" i="155"/>
  <c r="AL9" i="155"/>
  <c r="AK9" i="155"/>
  <c r="AJ9" i="155"/>
  <c r="AI9" i="155"/>
  <c r="AH9" i="155"/>
  <c r="AG9" i="155"/>
  <c r="AF9" i="155"/>
  <c r="AE9" i="155"/>
  <c r="AD9" i="155"/>
  <c r="AC9" i="155"/>
  <c r="AB9" i="155"/>
  <c r="AA9" i="155"/>
  <c r="Z9" i="155"/>
  <c r="Y9" i="155"/>
  <c r="X9" i="155"/>
  <c r="W9" i="155"/>
  <c r="V9" i="155"/>
  <c r="U9" i="155"/>
  <c r="T9" i="155"/>
  <c r="S9" i="155"/>
  <c r="R9" i="155"/>
  <c r="Q9" i="155"/>
  <c r="P9" i="155"/>
  <c r="O9" i="155"/>
  <c r="N9" i="155"/>
  <c r="M9" i="155"/>
  <c r="L9" i="155"/>
  <c r="K9" i="155"/>
  <c r="J9" i="155"/>
  <c r="I9" i="155"/>
  <c r="H9" i="155"/>
  <c r="G9" i="155"/>
  <c r="F9" i="155"/>
  <c r="E9" i="155"/>
  <c r="D9" i="155"/>
  <c r="C9" i="155"/>
  <c r="B9" i="155"/>
  <c r="I7" i="155"/>
  <c r="E7" i="155"/>
  <c r="B7" i="155"/>
  <c r="B6" i="155"/>
  <c r="A6" i="155"/>
  <c r="A1" i="155"/>
  <c r="H26" i="154"/>
  <c r="AS25" i="154"/>
  <c r="H25" i="154"/>
  <c r="G25" i="154"/>
  <c r="F25" i="154"/>
  <c r="E25" i="154"/>
  <c r="D25" i="154"/>
  <c r="C25" i="154"/>
  <c r="B25" i="154"/>
  <c r="A25" i="154"/>
  <c r="H23" i="154"/>
  <c r="AS22" i="154"/>
  <c r="H22" i="154"/>
  <c r="G22" i="154"/>
  <c r="F22" i="154"/>
  <c r="E22" i="154"/>
  <c r="D22" i="154"/>
  <c r="C22" i="154"/>
  <c r="B22" i="154"/>
  <c r="A22" i="154"/>
  <c r="H20" i="154"/>
  <c r="AS19" i="154"/>
  <c r="H19" i="154"/>
  <c r="G19" i="154"/>
  <c r="F19" i="154"/>
  <c r="E19" i="154"/>
  <c r="D19" i="154"/>
  <c r="C19" i="154"/>
  <c r="B19" i="154"/>
  <c r="A19" i="154"/>
  <c r="H17" i="154"/>
  <c r="AS16" i="154"/>
  <c r="H16" i="154"/>
  <c r="G16" i="154"/>
  <c r="F16" i="154"/>
  <c r="E16" i="154"/>
  <c r="D16" i="154"/>
  <c r="C16" i="154"/>
  <c r="B16" i="154"/>
  <c r="A16" i="154"/>
  <c r="H14" i="154"/>
  <c r="AS13" i="154"/>
  <c r="H13" i="154"/>
  <c r="G13" i="154"/>
  <c r="F13" i="154"/>
  <c r="E13" i="154"/>
  <c r="D13" i="154"/>
  <c r="C13" i="154"/>
  <c r="B13" i="154"/>
  <c r="A13" i="154"/>
  <c r="H11" i="154"/>
  <c r="AS10" i="154"/>
  <c r="H10" i="154"/>
  <c r="G10" i="154"/>
  <c r="F10" i="154"/>
  <c r="E10" i="154"/>
  <c r="D10" i="154"/>
  <c r="C10" i="154"/>
  <c r="B10" i="154"/>
  <c r="A10" i="154"/>
  <c r="AR9" i="154"/>
  <c r="AQ9" i="154"/>
  <c r="AP9" i="154"/>
  <c r="AO9" i="154"/>
  <c r="AN9" i="154"/>
  <c r="AM9" i="154"/>
  <c r="AL9" i="154"/>
  <c r="AK9" i="154"/>
  <c r="AJ9" i="154"/>
  <c r="AI9" i="154"/>
  <c r="AH9" i="154"/>
  <c r="AG9" i="154"/>
  <c r="AF9" i="154"/>
  <c r="AE9" i="154"/>
  <c r="AD9" i="154"/>
  <c r="AC9" i="154"/>
  <c r="AB9" i="154"/>
  <c r="AA9" i="154"/>
  <c r="Z9" i="154"/>
  <c r="Y9" i="154"/>
  <c r="X9" i="154"/>
  <c r="W9" i="154"/>
  <c r="V9" i="154"/>
  <c r="U9" i="154"/>
  <c r="T9" i="154"/>
  <c r="S9" i="154"/>
  <c r="R9" i="154"/>
  <c r="Q9" i="154"/>
  <c r="P9" i="154"/>
  <c r="O9" i="154"/>
  <c r="N9" i="154"/>
  <c r="M9" i="154"/>
  <c r="L9" i="154"/>
  <c r="K9" i="154"/>
  <c r="J9" i="154"/>
  <c r="I9" i="154"/>
  <c r="H9" i="154"/>
  <c r="G9" i="154"/>
  <c r="F9" i="154"/>
  <c r="E9" i="154"/>
  <c r="D9" i="154"/>
  <c r="C9" i="154"/>
  <c r="B9" i="154"/>
  <c r="I7" i="154"/>
  <c r="E7" i="154"/>
  <c r="B7" i="154"/>
  <c r="B6" i="154"/>
  <c r="A6" i="154"/>
  <c r="A1" i="154"/>
  <c r="H26" i="153"/>
  <c r="AS25" i="153"/>
  <c r="H25" i="153"/>
  <c r="G25" i="153"/>
  <c r="F25" i="153"/>
  <c r="E25" i="153"/>
  <c r="D25" i="153"/>
  <c r="C25" i="153"/>
  <c r="B25" i="153"/>
  <c r="A25" i="153"/>
  <c r="H23" i="153"/>
  <c r="AS22" i="153"/>
  <c r="H22" i="153"/>
  <c r="G22" i="153"/>
  <c r="F22" i="153"/>
  <c r="E22" i="153"/>
  <c r="D22" i="153"/>
  <c r="C22" i="153"/>
  <c r="B22" i="153"/>
  <c r="A22" i="153"/>
  <c r="H20" i="153"/>
  <c r="AS19" i="153"/>
  <c r="H19" i="153"/>
  <c r="G19" i="153"/>
  <c r="F19" i="153"/>
  <c r="E19" i="153"/>
  <c r="D19" i="153"/>
  <c r="C19" i="153"/>
  <c r="B19" i="153"/>
  <c r="A19" i="153"/>
  <c r="H17" i="153"/>
  <c r="AS16" i="153"/>
  <c r="H16" i="153"/>
  <c r="G16" i="153"/>
  <c r="F16" i="153"/>
  <c r="E16" i="153"/>
  <c r="D16" i="153"/>
  <c r="C16" i="153"/>
  <c r="B16" i="153"/>
  <c r="A16" i="153"/>
  <c r="H14" i="153"/>
  <c r="AS13" i="153"/>
  <c r="H13" i="153"/>
  <c r="G13" i="153"/>
  <c r="F13" i="153"/>
  <c r="E13" i="153"/>
  <c r="D13" i="153"/>
  <c r="C13" i="153"/>
  <c r="B13" i="153"/>
  <c r="A13" i="153"/>
  <c r="H11" i="153"/>
  <c r="AS10" i="153"/>
  <c r="H10" i="153"/>
  <c r="G10" i="153"/>
  <c r="F10" i="153"/>
  <c r="E10" i="153"/>
  <c r="D10" i="153"/>
  <c r="C10" i="153"/>
  <c r="B10" i="153"/>
  <c r="A10" i="153"/>
  <c r="AR9" i="153"/>
  <c r="AQ9" i="153"/>
  <c r="AP9" i="153"/>
  <c r="AO9" i="153"/>
  <c r="AN9" i="153"/>
  <c r="AM9" i="153"/>
  <c r="AL9" i="153"/>
  <c r="AK9" i="153"/>
  <c r="AJ9" i="153"/>
  <c r="AI9" i="153"/>
  <c r="AH9" i="153"/>
  <c r="AG9" i="153"/>
  <c r="AF9" i="153"/>
  <c r="AE9" i="153"/>
  <c r="AD9" i="153"/>
  <c r="AC9" i="153"/>
  <c r="AB9" i="153"/>
  <c r="AA9" i="153"/>
  <c r="Z9" i="153"/>
  <c r="Y9" i="153"/>
  <c r="X9" i="153"/>
  <c r="W9" i="153"/>
  <c r="V9" i="153"/>
  <c r="U9" i="153"/>
  <c r="T9" i="153"/>
  <c r="S9" i="153"/>
  <c r="R9" i="153"/>
  <c r="Q9" i="153"/>
  <c r="P9" i="153"/>
  <c r="O9" i="153"/>
  <c r="N9" i="153"/>
  <c r="M9" i="153"/>
  <c r="L9" i="153"/>
  <c r="K9" i="153"/>
  <c r="J9" i="153"/>
  <c r="I9" i="153"/>
  <c r="H9" i="153"/>
  <c r="G9" i="153"/>
  <c r="F9" i="153"/>
  <c r="E9" i="153"/>
  <c r="D9" i="153"/>
  <c r="C9" i="153"/>
  <c r="B9" i="153"/>
  <c r="I7" i="153"/>
  <c r="E7" i="153"/>
  <c r="B7" i="153"/>
  <c r="B6" i="153"/>
  <c r="A6" i="153"/>
  <c r="A1" i="153"/>
  <c r="H26" i="152"/>
  <c r="AS25" i="152"/>
  <c r="H25" i="152"/>
  <c r="G25" i="152"/>
  <c r="F25" i="152"/>
  <c r="E25" i="152"/>
  <c r="D25" i="152"/>
  <c r="C25" i="152"/>
  <c r="B25" i="152"/>
  <c r="A25" i="152"/>
  <c r="H23" i="152"/>
  <c r="AS22" i="152"/>
  <c r="H22" i="152"/>
  <c r="G22" i="152"/>
  <c r="F22" i="152"/>
  <c r="E22" i="152"/>
  <c r="D22" i="152"/>
  <c r="C22" i="152"/>
  <c r="B22" i="152"/>
  <c r="A22" i="152"/>
  <c r="H20" i="152"/>
  <c r="AS19" i="152"/>
  <c r="H19" i="152"/>
  <c r="G19" i="152"/>
  <c r="F19" i="152"/>
  <c r="E19" i="152"/>
  <c r="D19" i="152"/>
  <c r="C19" i="152"/>
  <c r="B19" i="152"/>
  <c r="A19" i="152"/>
  <c r="H17" i="152"/>
  <c r="AS16" i="152"/>
  <c r="H16" i="152"/>
  <c r="G16" i="152"/>
  <c r="F16" i="152"/>
  <c r="E16" i="152"/>
  <c r="D16" i="152"/>
  <c r="C16" i="152"/>
  <c r="B16" i="152"/>
  <c r="A16" i="152"/>
  <c r="H14" i="152"/>
  <c r="AS13" i="152"/>
  <c r="H13" i="152"/>
  <c r="G13" i="152"/>
  <c r="F13" i="152"/>
  <c r="E13" i="152"/>
  <c r="D13" i="152"/>
  <c r="C13" i="152"/>
  <c r="B13" i="152"/>
  <c r="A13" i="152"/>
  <c r="H11" i="152"/>
  <c r="AS10" i="152"/>
  <c r="H10" i="152"/>
  <c r="G10" i="152"/>
  <c r="F10" i="152"/>
  <c r="E10" i="152"/>
  <c r="D10" i="152"/>
  <c r="C10" i="152"/>
  <c r="B10" i="152"/>
  <c r="A10" i="152"/>
  <c r="AR9" i="152"/>
  <c r="AQ9" i="152"/>
  <c r="AP9" i="152"/>
  <c r="AO9" i="152"/>
  <c r="AN9" i="152"/>
  <c r="AM9" i="152"/>
  <c r="AL9" i="152"/>
  <c r="AK9" i="152"/>
  <c r="AJ9" i="152"/>
  <c r="AI9" i="152"/>
  <c r="AH9" i="152"/>
  <c r="AG9" i="152"/>
  <c r="AF9" i="152"/>
  <c r="AE9" i="152"/>
  <c r="AD9" i="152"/>
  <c r="AC9" i="152"/>
  <c r="AB9" i="152"/>
  <c r="AA9" i="152"/>
  <c r="Z9" i="152"/>
  <c r="Y9" i="152"/>
  <c r="X9" i="152"/>
  <c r="W9" i="152"/>
  <c r="V9" i="152"/>
  <c r="U9" i="152"/>
  <c r="T9" i="152"/>
  <c r="S9" i="152"/>
  <c r="R9" i="152"/>
  <c r="Q9" i="152"/>
  <c r="P9" i="152"/>
  <c r="O9" i="152"/>
  <c r="N9" i="152"/>
  <c r="M9" i="152"/>
  <c r="L9" i="152"/>
  <c r="K9" i="152"/>
  <c r="J9" i="152"/>
  <c r="I9" i="152"/>
  <c r="H9" i="152"/>
  <c r="G9" i="152"/>
  <c r="F9" i="152"/>
  <c r="E9" i="152"/>
  <c r="D9" i="152"/>
  <c r="C9" i="152"/>
  <c r="B9" i="152"/>
  <c r="I7" i="152"/>
  <c r="E7" i="152"/>
  <c r="B7" i="152"/>
  <c r="B6" i="152"/>
  <c r="A6" i="152"/>
  <c r="A1" i="152"/>
  <c r="H26" i="151"/>
  <c r="AS25" i="151"/>
  <c r="H25" i="151"/>
  <c r="G25" i="151"/>
  <c r="F25" i="151"/>
  <c r="E25" i="151"/>
  <c r="D25" i="151"/>
  <c r="C25" i="151"/>
  <c r="B25" i="151"/>
  <c r="A25" i="151"/>
  <c r="H23" i="151"/>
  <c r="AS22" i="151"/>
  <c r="H22" i="151"/>
  <c r="G22" i="151"/>
  <c r="F22" i="151"/>
  <c r="E22" i="151"/>
  <c r="D22" i="151"/>
  <c r="C22" i="151"/>
  <c r="B22" i="151"/>
  <c r="A22" i="151"/>
  <c r="H20" i="151"/>
  <c r="AS19" i="151"/>
  <c r="H19" i="151"/>
  <c r="G19" i="151"/>
  <c r="F19" i="151"/>
  <c r="E19" i="151"/>
  <c r="D19" i="151"/>
  <c r="C19" i="151"/>
  <c r="B19" i="151"/>
  <c r="A19" i="151"/>
  <c r="H17" i="151"/>
  <c r="AS16" i="151"/>
  <c r="H16" i="151"/>
  <c r="G16" i="151"/>
  <c r="F16" i="151"/>
  <c r="E16" i="151"/>
  <c r="D16" i="151"/>
  <c r="C16" i="151"/>
  <c r="B16" i="151"/>
  <c r="A16" i="151"/>
  <c r="H14" i="151"/>
  <c r="AS13" i="151"/>
  <c r="H13" i="151"/>
  <c r="G13" i="151"/>
  <c r="F13" i="151"/>
  <c r="E13" i="151"/>
  <c r="D13" i="151"/>
  <c r="C13" i="151"/>
  <c r="B13" i="151"/>
  <c r="A13" i="151"/>
  <c r="H11" i="151"/>
  <c r="AS10" i="151"/>
  <c r="H10" i="151"/>
  <c r="G10" i="151"/>
  <c r="F10" i="151"/>
  <c r="E10" i="151"/>
  <c r="D10" i="151"/>
  <c r="C10" i="151"/>
  <c r="B10" i="151"/>
  <c r="A10" i="151"/>
  <c r="AR9" i="151"/>
  <c r="AQ9" i="151"/>
  <c r="AP9" i="151"/>
  <c r="AO9" i="151"/>
  <c r="AN9" i="151"/>
  <c r="AM9" i="151"/>
  <c r="AL9" i="151"/>
  <c r="AK9" i="151"/>
  <c r="AJ9" i="151"/>
  <c r="AI9" i="151"/>
  <c r="AH9" i="151"/>
  <c r="AG9" i="151"/>
  <c r="AF9" i="151"/>
  <c r="AE9" i="151"/>
  <c r="AD9" i="151"/>
  <c r="AC9" i="151"/>
  <c r="AB9" i="151"/>
  <c r="AA9" i="151"/>
  <c r="Z9" i="151"/>
  <c r="Y9" i="151"/>
  <c r="X9" i="151"/>
  <c r="W9" i="151"/>
  <c r="V9" i="151"/>
  <c r="U9" i="151"/>
  <c r="T9" i="151"/>
  <c r="S9" i="151"/>
  <c r="R9" i="151"/>
  <c r="Q9" i="151"/>
  <c r="P9" i="151"/>
  <c r="O9" i="151"/>
  <c r="N9" i="151"/>
  <c r="M9" i="151"/>
  <c r="L9" i="151"/>
  <c r="K9" i="151"/>
  <c r="J9" i="151"/>
  <c r="I9" i="151"/>
  <c r="H9" i="151"/>
  <c r="G9" i="151"/>
  <c r="F9" i="151"/>
  <c r="E9" i="151"/>
  <c r="D9" i="151"/>
  <c r="C9" i="151"/>
  <c r="B9" i="151"/>
  <c r="I7" i="151"/>
  <c r="E7" i="151"/>
  <c r="B7" i="151"/>
  <c r="B6" i="151"/>
  <c r="A6" i="151"/>
  <c r="A1" i="151"/>
  <c r="H26" i="150"/>
  <c r="AS25" i="150"/>
  <c r="H25" i="150"/>
  <c r="G25" i="150"/>
  <c r="F25" i="150"/>
  <c r="E25" i="150"/>
  <c r="D25" i="150"/>
  <c r="C25" i="150"/>
  <c r="B25" i="150"/>
  <c r="A25" i="150"/>
  <c r="H23" i="150"/>
  <c r="AS22" i="150"/>
  <c r="H22" i="150"/>
  <c r="G22" i="150"/>
  <c r="F22" i="150"/>
  <c r="E22" i="150"/>
  <c r="D22" i="150"/>
  <c r="C22" i="150"/>
  <c r="B22" i="150"/>
  <c r="A22" i="150"/>
  <c r="H20" i="150"/>
  <c r="AS19" i="150"/>
  <c r="H19" i="150"/>
  <c r="G19" i="150"/>
  <c r="F19" i="150"/>
  <c r="E19" i="150"/>
  <c r="D19" i="150"/>
  <c r="C19" i="150"/>
  <c r="B19" i="150"/>
  <c r="A19" i="150"/>
  <c r="H17" i="150"/>
  <c r="AS16" i="150"/>
  <c r="H16" i="150"/>
  <c r="G16" i="150"/>
  <c r="F16" i="150"/>
  <c r="E16" i="150"/>
  <c r="D16" i="150"/>
  <c r="C16" i="150"/>
  <c r="B16" i="150"/>
  <c r="A16" i="150"/>
  <c r="H14" i="150"/>
  <c r="AS13" i="150"/>
  <c r="H13" i="150"/>
  <c r="G13" i="150"/>
  <c r="F13" i="150"/>
  <c r="E13" i="150"/>
  <c r="D13" i="150"/>
  <c r="C13" i="150"/>
  <c r="B13" i="150"/>
  <c r="A13" i="150"/>
  <c r="H11" i="150"/>
  <c r="AS10" i="150"/>
  <c r="H10" i="150"/>
  <c r="G10" i="150"/>
  <c r="F10" i="150"/>
  <c r="E10" i="150"/>
  <c r="D10" i="150"/>
  <c r="C10" i="150"/>
  <c r="B10" i="150"/>
  <c r="A10" i="150"/>
  <c r="AR9" i="150"/>
  <c r="AQ9" i="150"/>
  <c r="AP9" i="150"/>
  <c r="AO9" i="150"/>
  <c r="AN9" i="150"/>
  <c r="AM9" i="150"/>
  <c r="AL9" i="150"/>
  <c r="AK9" i="150"/>
  <c r="AJ9" i="150"/>
  <c r="AI9" i="150"/>
  <c r="AH9" i="150"/>
  <c r="AG9" i="150"/>
  <c r="AF9" i="150"/>
  <c r="AE9" i="150"/>
  <c r="AD9" i="150"/>
  <c r="AC9" i="150"/>
  <c r="AB9" i="150"/>
  <c r="AA9" i="150"/>
  <c r="Z9" i="150"/>
  <c r="Y9" i="150"/>
  <c r="X9" i="150"/>
  <c r="W9" i="150"/>
  <c r="V9" i="150"/>
  <c r="U9" i="150"/>
  <c r="T9" i="150"/>
  <c r="S9" i="150"/>
  <c r="R9" i="150"/>
  <c r="Q9" i="150"/>
  <c r="P9" i="150"/>
  <c r="O9" i="150"/>
  <c r="N9" i="150"/>
  <c r="M9" i="150"/>
  <c r="L9" i="150"/>
  <c r="K9" i="150"/>
  <c r="J9" i="150"/>
  <c r="I9" i="150"/>
  <c r="H9" i="150"/>
  <c r="G9" i="150"/>
  <c r="F9" i="150"/>
  <c r="E9" i="150"/>
  <c r="D9" i="150"/>
  <c r="C9" i="150"/>
  <c r="B9" i="150"/>
  <c r="I7" i="150"/>
  <c r="E7" i="150"/>
  <c r="B7" i="150"/>
  <c r="B6" i="150"/>
  <c r="A6" i="150"/>
  <c r="A1" i="150"/>
  <c r="H26" i="147"/>
  <c r="AS25" i="147"/>
  <c r="H25" i="147"/>
  <c r="G25" i="147"/>
  <c r="F25" i="147"/>
  <c r="E25" i="147"/>
  <c r="D25" i="147"/>
  <c r="C25" i="147"/>
  <c r="B25" i="147"/>
  <c r="A25" i="147"/>
  <c r="H23" i="147"/>
  <c r="AS22" i="147"/>
  <c r="H22" i="147"/>
  <c r="G22" i="147"/>
  <c r="F22" i="147"/>
  <c r="E22" i="147"/>
  <c r="D22" i="147"/>
  <c r="C22" i="147"/>
  <c r="B22" i="147"/>
  <c r="A22" i="147"/>
  <c r="H20" i="147"/>
  <c r="AS19" i="147"/>
  <c r="H19" i="147"/>
  <c r="G19" i="147"/>
  <c r="F19" i="147"/>
  <c r="E19" i="147"/>
  <c r="D19" i="147"/>
  <c r="C19" i="147"/>
  <c r="B19" i="147"/>
  <c r="A19" i="147"/>
  <c r="H17" i="147"/>
  <c r="AS16" i="147"/>
  <c r="H16" i="147"/>
  <c r="G16" i="147"/>
  <c r="F16" i="147"/>
  <c r="E16" i="147"/>
  <c r="D16" i="147"/>
  <c r="C16" i="147"/>
  <c r="B16" i="147"/>
  <c r="A16" i="147"/>
  <c r="H14" i="147"/>
  <c r="AS13" i="147"/>
  <c r="H13" i="147"/>
  <c r="G13" i="147"/>
  <c r="F13" i="147"/>
  <c r="E13" i="147"/>
  <c r="D13" i="147"/>
  <c r="C13" i="147"/>
  <c r="B13" i="147"/>
  <c r="A13" i="147"/>
  <c r="H11" i="147"/>
  <c r="AS10" i="147"/>
  <c r="H10" i="147"/>
  <c r="G10" i="147"/>
  <c r="F10" i="147"/>
  <c r="E10" i="147"/>
  <c r="D10" i="147"/>
  <c r="C10" i="147"/>
  <c r="B10" i="147"/>
  <c r="A10" i="147"/>
  <c r="AR9" i="147"/>
  <c r="AQ9" i="147"/>
  <c r="AP9" i="147"/>
  <c r="AO9" i="147"/>
  <c r="AN9" i="147"/>
  <c r="AM9" i="147"/>
  <c r="AL9" i="147"/>
  <c r="AK9" i="147"/>
  <c r="AJ9" i="147"/>
  <c r="AI9" i="147"/>
  <c r="AH9" i="147"/>
  <c r="AG9" i="147"/>
  <c r="AF9" i="147"/>
  <c r="AE9" i="147"/>
  <c r="AD9" i="147"/>
  <c r="AC9" i="147"/>
  <c r="AB9" i="147"/>
  <c r="AA9" i="147"/>
  <c r="Z9" i="147"/>
  <c r="Y9" i="147"/>
  <c r="X9" i="147"/>
  <c r="W9" i="147"/>
  <c r="V9" i="147"/>
  <c r="U9" i="147"/>
  <c r="T9" i="147"/>
  <c r="S9" i="147"/>
  <c r="R9" i="147"/>
  <c r="Q9" i="147"/>
  <c r="P9" i="147"/>
  <c r="O9" i="147"/>
  <c r="N9" i="147"/>
  <c r="M9" i="147"/>
  <c r="L9" i="147"/>
  <c r="K9" i="147"/>
  <c r="J9" i="147"/>
  <c r="I9" i="147"/>
  <c r="H9" i="147"/>
  <c r="G9" i="147"/>
  <c r="F9" i="147"/>
  <c r="E9" i="147"/>
  <c r="D9" i="147"/>
  <c r="C9" i="147"/>
  <c r="B9" i="147"/>
  <c r="I7" i="147"/>
  <c r="E7" i="147"/>
  <c r="B7" i="147"/>
  <c r="B6" i="147"/>
  <c r="A6" i="147"/>
  <c r="A1" i="147"/>
  <c r="H26" i="146"/>
  <c r="AS25" i="146"/>
  <c r="H25" i="146"/>
  <c r="G25" i="146"/>
  <c r="F25" i="146"/>
  <c r="E25" i="146"/>
  <c r="D25" i="146"/>
  <c r="C25" i="146"/>
  <c r="B25" i="146"/>
  <c r="A25" i="146"/>
  <c r="H23" i="146"/>
  <c r="AS22" i="146"/>
  <c r="H22" i="146"/>
  <c r="G22" i="146"/>
  <c r="F22" i="146"/>
  <c r="E22" i="146"/>
  <c r="D22" i="146"/>
  <c r="C22" i="146"/>
  <c r="B22" i="146"/>
  <c r="A22" i="146"/>
  <c r="H20" i="146"/>
  <c r="AS19" i="146"/>
  <c r="H19" i="146"/>
  <c r="G19" i="146"/>
  <c r="F19" i="146"/>
  <c r="E19" i="146"/>
  <c r="D19" i="146"/>
  <c r="C19" i="146"/>
  <c r="B19" i="146"/>
  <c r="A19" i="146"/>
  <c r="H17" i="146"/>
  <c r="AS16" i="146"/>
  <c r="H16" i="146"/>
  <c r="G16" i="146"/>
  <c r="F16" i="146"/>
  <c r="E16" i="146"/>
  <c r="D16" i="146"/>
  <c r="C16" i="146"/>
  <c r="B16" i="146"/>
  <c r="A16" i="146"/>
  <c r="H14" i="146"/>
  <c r="AS13" i="146"/>
  <c r="H13" i="146"/>
  <c r="G13" i="146"/>
  <c r="F13" i="146"/>
  <c r="E13" i="146"/>
  <c r="D13" i="146"/>
  <c r="C13" i="146"/>
  <c r="B13" i="146"/>
  <c r="A13" i="146"/>
  <c r="H11" i="146"/>
  <c r="AS10" i="146"/>
  <c r="H10" i="146"/>
  <c r="G10" i="146"/>
  <c r="F10" i="146"/>
  <c r="E10" i="146"/>
  <c r="D10" i="146"/>
  <c r="C10" i="146"/>
  <c r="B10" i="146"/>
  <c r="A10" i="146"/>
  <c r="AR9" i="146"/>
  <c r="AQ9" i="146"/>
  <c r="AP9" i="146"/>
  <c r="AO9" i="146"/>
  <c r="AN9" i="146"/>
  <c r="AM9" i="146"/>
  <c r="AL9" i="146"/>
  <c r="AK9" i="146"/>
  <c r="AJ9" i="146"/>
  <c r="AI9" i="146"/>
  <c r="AH9" i="146"/>
  <c r="AG9" i="146"/>
  <c r="AF9" i="146"/>
  <c r="AE9" i="146"/>
  <c r="AD9" i="146"/>
  <c r="AC9" i="146"/>
  <c r="AB9" i="146"/>
  <c r="AA9" i="146"/>
  <c r="Z9" i="146"/>
  <c r="Y9" i="146"/>
  <c r="X9" i="146"/>
  <c r="W9" i="146"/>
  <c r="V9" i="146"/>
  <c r="U9" i="146"/>
  <c r="T9" i="146"/>
  <c r="S9" i="146"/>
  <c r="R9" i="146"/>
  <c r="Q9" i="146"/>
  <c r="P9" i="146"/>
  <c r="O9" i="146"/>
  <c r="N9" i="146"/>
  <c r="M9" i="146"/>
  <c r="L9" i="146"/>
  <c r="K9" i="146"/>
  <c r="J9" i="146"/>
  <c r="I9" i="146"/>
  <c r="H9" i="146"/>
  <c r="G9" i="146"/>
  <c r="F9" i="146"/>
  <c r="E9" i="146"/>
  <c r="D9" i="146"/>
  <c r="C9" i="146"/>
  <c r="B9" i="146"/>
  <c r="I7" i="146"/>
  <c r="E7" i="146"/>
  <c r="B7" i="146"/>
  <c r="B6" i="146"/>
  <c r="A6" i="146"/>
  <c r="A1" i="146"/>
  <c r="H26" i="144"/>
  <c r="AS25" i="144"/>
  <c r="H25" i="144"/>
  <c r="G25" i="144"/>
  <c r="F25" i="144"/>
  <c r="E25" i="144"/>
  <c r="D25" i="144"/>
  <c r="C25" i="144"/>
  <c r="B25" i="144"/>
  <c r="A25" i="144"/>
  <c r="H23" i="144"/>
  <c r="AS22" i="144"/>
  <c r="H22" i="144"/>
  <c r="G22" i="144"/>
  <c r="F22" i="144"/>
  <c r="E22" i="144"/>
  <c r="D22" i="144"/>
  <c r="C22" i="144"/>
  <c r="B22" i="144"/>
  <c r="A22" i="144"/>
  <c r="H20" i="144"/>
  <c r="AS19" i="144"/>
  <c r="H19" i="144"/>
  <c r="G19" i="144"/>
  <c r="F19" i="144"/>
  <c r="E19" i="144"/>
  <c r="D19" i="144"/>
  <c r="C19" i="144"/>
  <c r="B19" i="144"/>
  <c r="A19" i="144"/>
  <c r="H17" i="144"/>
  <c r="AS16" i="144"/>
  <c r="H16" i="144"/>
  <c r="G16" i="144"/>
  <c r="F16" i="144"/>
  <c r="E16" i="144"/>
  <c r="D16" i="144"/>
  <c r="C16" i="144"/>
  <c r="B16" i="144"/>
  <c r="A16" i="144"/>
  <c r="H14" i="144"/>
  <c r="AS13" i="144"/>
  <c r="H13" i="144"/>
  <c r="G13" i="144"/>
  <c r="F13" i="144"/>
  <c r="E13" i="144"/>
  <c r="D13" i="144"/>
  <c r="C13" i="144"/>
  <c r="B13" i="144"/>
  <c r="A13" i="144"/>
  <c r="H11" i="144"/>
  <c r="H10" i="144"/>
  <c r="G10" i="144"/>
  <c r="F10" i="144"/>
  <c r="E10" i="144"/>
  <c r="D10" i="144"/>
  <c r="C10" i="144"/>
  <c r="B10" i="144"/>
  <c r="A10" i="144"/>
  <c r="AR9" i="144"/>
  <c r="AQ9" i="144"/>
  <c r="AP9" i="144"/>
  <c r="AO9" i="144"/>
  <c r="AN9" i="144"/>
  <c r="AM9" i="144"/>
  <c r="AL9" i="144"/>
  <c r="AK9" i="144"/>
  <c r="AJ9" i="144"/>
  <c r="AI9" i="144"/>
  <c r="AH9" i="144"/>
  <c r="AG9" i="144"/>
  <c r="AF9" i="144"/>
  <c r="AE9" i="144"/>
  <c r="AD9" i="144"/>
  <c r="AC9" i="144"/>
  <c r="AB9" i="144"/>
  <c r="AA9" i="144"/>
  <c r="Z9" i="144"/>
  <c r="Y9" i="144"/>
  <c r="X9" i="144"/>
  <c r="W9" i="144"/>
  <c r="V9" i="144"/>
  <c r="U9" i="144"/>
  <c r="T9" i="144"/>
  <c r="S9" i="144"/>
  <c r="R9" i="144"/>
  <c r="Q9" i="144"/>
  <c r="P9" i="144"/>
  <c r="O9" i="144"/>
  <c r="N9" i="144"/>
  <c r="M9" i="144"/>
  <c r="L9" i="144"/>
  <c r="K9" i="144"/>
  <c r="J9" i="144"/>
  <c r="I9" i="144"/>
  <c r="H9" i="144"/>
  <c r="G9" i="144"/>
  <c r="F9" i="144"/>
  <c r="E9" i="144"/>
  <c r="D9" i="144"/>
  <c r="C9" i="144"/>
  <c r="B9" i="144"/>
  <c r="I7" i="144"/>
  <c r="E7" i="144"/>
  <c r="B7" i="144"/>
  <c r="B6" i="144"/>
  <c r="A6" i="144"/>
  <c r="A1" i="144"/>
  <c r="H26" i="143"/>
  <c r="AS25" i="143"/>
  <c r="H25" i="143"/>
  <c r="G25" i="143"/>
  <c r="F25" i="143"/>
  <c r="E25" i="143"/>
  <c r="D25" i="143"/>
  <c r="C25" i="143"/>
  <c r="B25" i="143"/>
  <c r="A25" i="143"/>
  <c r="H23" i="143"/>
  <c r="AS22" i="143"/>
  <c r="H22" i="143"/>
  <c r="G22" i="143"/>
  <c r="F22" i="143"/>
  <c r="E22" i="143"/>
  <c r="D22" i="143"/>
  <c r="C22" i="143"/>
  <c r="B22" i="143"/>
  <c r="A22" i="143"/>
  <c r="H20" i="143"/>
  <c r="AS19" i="143"/>
  <c r="H19" i="143"/>
  <c r="G19" i="143"/>
  <c r="F19" i="143"/>
  <c r="E19" i="143"/>
  <c r="D19" i="143"/>
  <c r="C19" i="143"/>
  <c r="B19" i="143"/>
  <c r="A19" i="143"/>
  <c r="H17" i="143"/>
  <c r="AS16" i="143"/>
  <c r="H16" i="143"/>
  <c r="G16" i="143"/>
  <c r="F16" i="143"/>
  <c r="E16" i="143"/>
  <c r="D16" i="143"/>
  <c r="C16" i="143"/>
  <c r="B16" i="143"/>
  <c r="A16" i="143"/>
  <c r="H14" i="143"/>
  <c r="AS13" i="143"/>
  <c r="H13" i="143"/>
  <c r="G13" i="143"/>
  <c r="F13" i="143"/>
  <c r="E13" i="143"/>
  <c r="D13" i="143"/>
  <c r="C13" i="143"/>
  <c r="B13" i="143"/>
  <c r="A13" i="143"/>
  <c r="H11" i="143"/>
  <c r="AS10" i="143"/>
  <c r="H10" i="143"/>
  <c r="G10" i="143"/>
  <c r="F10" i="143"/>
  <c r="E10" i="143"/>
  <c r="D10" i="143"/>
  <c r="C10" i="143"/>
  <c r="B10" i="143"/>
  <c r="A10" i="143"/>
  <c r="H9" i="143"/>
  <c r="G9" i="143"/>
  <c r="F9" i="143"/>
  <c r="E9" i="143"/>
  <c r="D9" i="143"/>
  <c r="C9" i="143"/>
  <c r="B9" i="143"/>
  <c r="I7" i="143"/>
  <c r="E7" i="143"/>
  <c r="B7" i="143"/>
  <c r="B6" i="143"/>
  <c r="A6" i="143"/>
  <c r="A1" i="143"/>
  <c r="H26" i="142"/>
  <c r="AS25" i="142"/>
  <c r="H25" i="142"/>
  <c r="G25" i="142"/>
  <c r="F25" i="142"/>
  <c r="E25" i="142"/>
  <c r="D25" i="142"/>
  <c r="C25" i="142"/>
  <c r="B25" i="142"/>
  <c r="A25" i="142"/>
  <c r="H23" i="142"/>
  <c r="AS22" i="142"/>
  <c r="H22" i="142"/>
  <c r="G22" i="142"/>
  <c r="F22" i="142"/>
  <c r="E22" i="142"/>
  <c r="D22" i="142"/>
  <c r="C22" i="142"/>
  <c r="B22" i="142"/>
  <c r="A22" i="142"/>
  <c r="H20" i="142"/>
  <c r="AS19" i="142"/>
  <c r="H19" i="142"/>
  <c r="G19" i="142"/>
  <c r="F19" i="142"/>
  <c r="E19" i="142"/>
  <c r="D19" i="142"/>
  <c r="C19" i="142"/>
  <c r="B19" i="142"/>
  <c r="A19" i="142"/>
  <c r="H17" i="142"/>
  <c r="AS16" i="142"/>
  <c r="H16" i="142"/>
  <c r="G16" i="142"/>
  <c r="F16" i="142"/>
  <c r="E16" i="142"/>
  <c r="D16" i="142"/>
  <c r="C16" i="142"/>
  <c r="B16" i="142"/>
  <c r="A16" i="142"/>
  <c r="H14" i="142"/>
  <c r="AS13" i="142"/>
  <c r="H13" i="142"/>
  <c r="G13" i="142"/>
  <c r="F13" i="142"/>
  <c r="E13" i="142"/>
  <c r="D13" i="142"/>
  <c r="C13" i="142"/>
  <c r="B13" i="142"/>
  <c r="A13" i="142"/>
  <c r="H11" i="142"/>
  <c r="AS10" i="142"/>
  <c r="H10" i="142"/>
  <c r="G10" i="142"/>
  <c r="F10" i="142"/>
  <c r="E10" i="142"/>
  <c r="D10" i="142"/>
  <c r="C10" i="142"/>
  <c r="B10" i="142"/>
  <c r="A10" i="142"/>
  <c r="H9" i="142"/>
  <c r="G9" i="142"/>
  <c r="F9" i="142"/>
  <c r="E9" i="142"/>
  <c r="D9" i="142"/>
  <c r="C9" i="142"/>
  <c r="B9" i="142"/>
  <c r="I7" i="142"/>
  <c r="E7" i="142"/>
  <c r="B7" i="142"/>
  <c r="B6" i="142"/>
  <c r="A6" i="142"/>
  <c r="A1" i="142"/>
  <c r="AS22" i="125"/>
  <c r="AS22" i="74"/>
  <c r="K21" i="14" s="1"/>
  <c r="AS22" i="29"/>
  <c r="I21" i="14" s="1"/>
  <c r="AS25" i="128"/>
  <c r="AS10" i="126"/>
  <c r="AS19" i="126"/>
  <c r="AS25" i="83"/>
  <c r="AS22" i="83"/>
  <c r="AS10" i="87"/>
  <c r="Q9" i="14" s="1"/>
  <c r="AS10" i="29"/>
  <c r="I9" i="14" s="1"/>
  <c r="AS13" i="29"/>
  <c r="AS25" i="29"/>
  <c r="H26" i="140"/>
  <c r="AS25" i="140"/>
  <c r="BC24" i="14" s="1"/>
  <c r="H25" i="140"/>
  <c r="G25" i="140"/>
  <c r="F25" i="140"/>
  <c r="E25" i="140"/>
  <c r="D25" i="140"/>
  <c r="C25" i="140"/>
  <c r="B25" i="140"/>
  <c r="A25" i="140"/>
  <c r="H23" i="140"/>
  <c r="AS22" i="140"/>
  <c r="BC21" i="14" s="1"/>
  <c r="H22" i="140"/>
  <c r="G22" i="140"/>
  <c r="F22" i="140"/>
  <c r="E22" i="140"/>
  <c r="D22" i="140"/>
  <c r="C22" i="140"/>
  <c r="B22" i="140"/>
  <c r="A22" i="140"/>
  <c r="H20" i="140"/>
  <c r="AS19" i="140"/>
  <c r="BC18" i="14" s="1"/>
  <c r="H19" i="140"/>
  <c r="G19" i="140"/>
  <c r="F19" i="140"/>
  <c r="E19" i="140"/>
  <c r="D19" i="140"/>
  <c r="C19" i="140"/>
  <c r="B19" i="140"/>
  <c r="A19" i="140"/>
  <c r="H17" i="140"/>
  <c r="AS16" i="140"/>
  <c r="BE15" i="14" s="1"/>
  <c r="H16" i="140"/>
  <c r="G16" i="140"/>
  <c r="F16" i="140"/>
  <c r="E16" i="140"/>
  <c r="D16" i="140"/>
  <c r="C16" i="140"/>
  <c r="B16" i="140"/>
  <c r="A16" i="140"/>
  <c r="H14" i="140"/>
  <c r="AS13" i="140"/>
  <c r="BE12" i="14" s="1"/>
  <c r="H13" i="140"/>
  <c r="G13" i="140"/>
  <c r="F13" i="140"/>
  <c r="E13" i="140"/>
  <c r="D13" i="140"/>
  <c r="C13" i="140"/>
  <c r="B13" i="140"/>
  <c r="A13" i="140"/>
  <c r="H11" i="140"/>
  <c r="AS10" i="140"/>
  <c r="BC9" i="14" s="1"/>
  <c r="H10" i="140"/>
  <c r="G10" i="140"/>
  <c r="F10" i="140"/>
  <c r="E10" i="140"/>
  <c r="D10" i="140"/>
  <c r="C10" i="140"/>
  <c r="B10" i="140"/>
  <c r="A10" i="140"/>
  <c r="AR9" i="140"/>
  <c r="AQ9" i="140"/>
  <c r="AP9" i="140"/>
  <c r="AO9" i="140"/>
  <c r="AN9" i="140"/>
  <c r="AM9" i="140"/>
  <c r="AL9" i="140"/>
  <c r="AK9" i="140"/>
  <c r="AJ9" i="140"/>
  <c r="AI9" i="140"/>
  <c r="AH9" i="140"/>
  <c r="AG9" i="140"/>
  <c r="AF9" i="140"/>
  <c r="AE9" i="140"/>
  <c r="AD9" i="140"/>
  <c r="AC9" i="140"/>
  <c r="AB9" i="140"/>
  <c r="AA9" i="140"/>
  <c r="Z9" i="140"/>
  <c r="Y9" i="140"/>
  <c r="X9" i="140"/>
  <c r="W9" i="140"/>
  <c r="V9" i="140"/>
  <c r="U9" i="140"/>
  <c r="T9" i="140"/>
  <c r="S9" i="140"/>
  <c r="R9" i="140"/>
  <c r="Q9" i="140"/>
  <c r="P9" i="140"/>
  <c r="O9" i="140"/>
  <c r="N9" i="140"/>
  <c r="M9" i="140"/>
  <c r="L9" i="140"/>
  <c r="K9" i="140"/>
  <c r="J9" i="140"/>
  <c r="I9" i="140"/>
  <c r="H9" i="140"/>
  <c r="G9" i="140"/>
  <c r="F9" i="140"/>
  <c r="E9" i="140"/>
  <c r="D9" i="140"/>
  <c r="C9" i="140"/>
  <c r="B9" i="140"/>
  <c r="I7" i="140"/>
  <c r="E7" i="140"/>
  <c r="B7" i="140"/>
  <c r="B6" i="140"/>
  <c r="A6" i="140"/>
  <c r="H26" i="139"/>
  <c r="AS25" i="139"/>
  <c r="H25" i="139"/>
  <c r="G25" i="139"/>
  <c r="F25" i="139"/>
  <c r="E25" i="139"/>
  <c r="D25" i="139"/>
  <c r="C25" i="139"/>
  <c r="B25" i="139"/>
  <c r="A25" i="139"/>
  <c r="H23" i="139"/>
  <c r="AS22" i="139"/>
  <c r="BA21" i="14" s="1"/>
  <c r="H22" i="139"/>
  <c r="G22" i="139"/>
  <c r="F22" i="139"/>
  <c r="E22" i="139"/>
  <c r="D22" i="139"/>
  <c r="C22" i="139"/>
  <c r="B22" i="139"/>
  <c r="A22" i="139"/>
  <c r="H20" i="139"/>
  <c r="AS19" i="139"/>
  <c r="H19" i="139"/>
  <c r="G19" i="139"/>
  <c r="F19" i="139"/>
  <c r="E19" i="139"/>
  <c r="D19" i="139"/>
  <c r="C19" i="139"/>
  <c r="B19" i="139"/>
  <c r="A19" i="139"/>
  <c r="H17" i="139"/>
  <c r="AS16" i="139"/>
  <c r="BA15" i="14" s="1"/>
  <c r="H16" i="139"/>
  <c r="G16" i="139"/>
  <c r="F16" i="139"/>
  <c r="E16" i="139"/>
  <c r="D16" i="139"/>
  <c r="C16" i="139"/>
  <c r="B16" i="139"/>
  <c r="A16" i="139"/>
  <c r="H14" i="139"/>
  <c r="AS13" i="139"/>
  <c r="BA12" i="14" s="1"/>
  <c r="H13" i="139"/>
  <c r="G13" i="139"/>
  <c r="F13" i="139"/>
  <c r="E13" i="139"/>
  <c r="D13" i="139"/>
  <c r="C13" i="139"/>
  <c r="B13" i="139"/>
  <c r="A13" i="139"/>
  <c r="H11" i="139"/>
  <c r="AS10" i="139"/>
  <c r="BA9" i="14" s="1"/>
  <c r="H10" i="139"/>
  <c r="G10" i="139"/>
  <c r="F10" i="139"/>
  <c r="E10" i="139"/>
  <c r="D10" i="139"/>
  <c r="C10" i="139"/>
  <c r="B10" i="139"/>
  <c r="A10" i="139"/>
  <c r="AR9" i="139"/>
  <c r="AQ9" i="139"/>
  <c r="AP9" i="139"/>
  <c r="AO9" i="139"/>
  <c r="AN9" i="139"/>
  <c r="AM9" i="139"/>
  <c r="AL9" i="139"/>
  <c r="AK9" i="139"/>
  <c r="AJ9" i="139"/>
  <c r="AI9" i="139"/>
  <c r="AH9" i="139"/>
  <c r="AG9" i="139"/>
  <c r="AF9" i="139"/>
  <c r="AE9" i="139"/>
  <c r="AD9" i="139"/>
  <c r="AC9" i="139"/>
  <c r="AB9" i="139"/>
  <c r="AA9" i="139"/>
  <c r="Z9" i="139"/>
  <c r="Y9" i="139"/>
  <c r="X9" i="139"/>
  <c r="W9" i="139"/>
  <c r="V9" i="139"/>
  <c r="U9" i="139"/>
  <c r="T9" i="139"/>
  <c r="S9" i="139"/>
  <c r="R9" i="139"/>
  <c r="Q9" i="139"/>
  <c r="P9" i="139"/>
  <c r="O9" i="139"/>
  <c r="N9" i="139"/>
  <c r="M9" i="139"/>
  <c r="L9" i="139"/>
  <c r="K9" i="139"/>
  <c r="J9" i="139"/>
  <c r="I9" i="139"/>
  <c r="H9" i="139"/>
  <c r="G9" i="139"/>
  <c r="F9" i="139"/>
  <c r="E9" i="139"/>
  <c r="D9" i="139"/>
  <c r="C9" i="139"/>
  <c r="B9" i="139"/>
  <c r="I7" i="139"/>
  <c r="E7" i="139"/>
  <c r="B7" i="139"/>
  <c r="B6" i="139"/>
  <c r="A6" i="139"/>
  <c r="H26" i="138"/>
  <c r="AS25" i="138"/>
  <c r="H25" i="138"/>
  <c r="G25" i="138"/>
  <c r="F25" i="138"/>
  <c r="E25" i="138"/>
  <c r="D25" i="138"/>
  <c r="C25" i="138"/>
  <c r="B25" i="138"/>
  <c r="A25" i="138"/>
  <c r="H23" i="138"/>
  <c r="AS22" i="138"/>
  <c r="AY21" i="14" s="1"/>
  <c r="H22" i="138"/>
  <c r="G22" i="138"/>
  <c r="F22" i="138"/>
  <c r="E22" i="138"/>
  <c r="D22" i="138"/>
  <c r="C22" i="138"/>
  <c r="B22" i="138"/>
  <c r="A22" i="138"/>
  <c r="H20" i="138"/>
  <c r="AS19" i="138"/>
  <c r="AY18" i="14" s="1"/>
  <c r="H19" i="138"/>
  <c r="G19" i="138"/>
  <c r="F19" i="138"/>
  <c r="E19" i="138"/>
  <c r="D19" i="138"/>
  <c r="C19" i="138"/>
  <c r="B19" i="138"/>
  <c r="A19" i="138"/>
  <c r="H17" i="138"/>
  <c r="AS16" i="138"/>
  <c r="AY15" i="14" s="1"/>
  <c r="H16" i="138"/>
  <c r="G16" i="138"/>
  <c r="F16" i="138"/>
  <c r="E16" i="138"/>
  <c r="D16" i="138"/>
  <c r="C16" i="138"/>
  <c r="B16" i="138"/>
  <c r="A16" i="138"/>
  <c r="H14" i="138"/>
  <c r="AS13" i="138"/>
  <c r="H13" i="138"/>
  <c r="G13" i="138"/>
  <c r="F13" i="138"/>
  <c r="E13" i="138"/>
  <c r="D13" i="138"/>
  <c r="C13" i="138"/>
  <c r="B13" i="138"/>
  <c r="A13" i="138"/>
  <c r="H11" i="138"/>
  <c r="AS10" i="138"/>
  <c r="AY9" i="14" s="1"/>
  <c r="H10" i="138"/>
  <c r="G10" i="138"/>
  <c r="F10" i="138"/>
  <c r="E10" i="138"/>
  <c r="D10" i="138"/>
  <c r="C10" i="138"/>
  <c r="B10" i="138"/>
  <c r="A10" i="138"/>
  <c r="AR9" i="138"/>
  <c r="AQ9" i="138"/>
  <c r="AP9" i="138"/>
  <c r="AO9" i="138"/>
  <c r="AN9" i="138"/>
  <c r="AM9" i="138"/>
  <c r="AL9" i="138"/>
  <c r="AK9" i="138"/>
  <c r="AJ9" i="138"/>
  <c r="AI9" i="138"/>
  <c r="AH9" i="138"/>
  <c r="AG9" i="138"/>
  <c r="AF9" i="138"/>
  <c r="AE9" i="138"/>
  <c r="AD9" i="138"/>
  <c r="AC9" i="138"/>
  <c r="AB9" i="138"/>
  <c r="AA9" i="138"/>
  <c r="Z9" i="138"/>
  <c r="Y9" i="138"/>
  <c r="X9" i="138"/>
  <c r="W9" i="138"/>
  <c r="V9" i="138"/>
  <c r="U9" i="138"/>
  <c r="T9" i="138"/>
  <c r="S9" i="138"/>
  <c r="R9" i="138"/>
  <c r="Q9" i="138"/>
  <c r="P9" i="138"/>
  <c r="O9" i="138"/>
  <c r="N9" i="138"/>
  <c r="M9" i="138"/>
  <c r="L9" i="138"/>
  <c r="K9" i="138"/>
  <c r="J9" i="138"/>
  <c r="I9" i="138"/>
  <c r="H9" i="138"/>
  <c r="G9" i="138"/>
  <c r="F9" i="138"/>
  <c r="E9" i="138"/>
  <c r="D9" i="138"/>
  <c r="C9" i="138"/>
  <c r="B9" i="138"/>
  <c r="I7" i="138"/>
  <c r="E7" i="138"/>
  <c r="B7" i="138"/>
  <c r="B6" i="138"/>
  <c r="A6" i="138"/>
  <c r="H26" i="137"/>
  <c r="AS25" i="137"/>
  <c r="AW24" i="14" s="1"/>
  <c r="H25" i="137"/>
  <c r="G25" i="137"/>
  <c r="F25" i="137"/>
  <c r="E25" i="137"/>
  <c r="D25" i="137"/>
  <c r="C25" i="137"/>
  <c r="B25" i="137"/>
  <c r="A25" i="137"/>
  <c r="H23" i="137"/>
  <c r="AS22" i="137"/>
  <c r="AW21" i="14" s="1"/>
  <c r="H22" i="137"/>
  <c r="G22" i="137"/>
  <c r="F22" i="137"/>
  <c r="E22" i="137"/>
  <c r="D22" i="137"/>
  <c r="C22" i="137"/>
  <c r="B22" i="137"/>
  <c r="A22" i="137"/>
  <c r="H20" i="137"/>
  <c r="AS19" i="137"/>
  <c r="H19" i="137"/>
  <c r="G19" i="137"/>
  <c r="F19" i="137"/>
  <c r="E19" i="137"/>
  <c r="D19" i="137"/>
  <c r="C19" i="137"/>
  <c r="B19" i="137"/>
  <c r="A19" i="137"/>
  <c r="H17" i="137"/>
  <c r="AS16" i="137"/>
  <c r="H16" i="137"/>
  <c r="G16" i="137"/>
  <c r="F16" i="137"/>
  <c r="E16" i="137"/>
  <c r="D16" i="137"/>
  <c r="C16" i="137"/>
  <c r="B16" i="137"/>
  <c r="A16" i="137"/>
  <c r="H14" i="137"/>
  <c r="AS13" i="137"/>
  <c r="AW12" i="14" s="1"/>
  <c r="H13" i="137"/>
  <c r="G13" i="137"/>
  <c r="F13" i="137"/>
  <c r="E13" i="137"/>
  <c r="D13" i="137"/>
  <c r="C13" i="137"/>
  <c r="B13" i="137"/>
  <c r="A13" i="137"/>
  <c r="H11" i="137"/>
  <c r="AS10" i="137"/>
  <c r="AW9" i="14" s="1"/>
  <c r="H10" i="137"/>
  <c r="G10" i="137"/>
  <c r="F10" i="137"/>
  <c r="E10" i="137"/>
  <c r="D10" i="137"/>
  <c r="C10" i="137"/>
  <c r="B10" i="137"/>
  <c r="A10" i="137"/>
  <c r="AR9" i="137"/>
  <c r="AQ9" i="137"/>
  <c r="AP9" i="137"/>
  <c r="AO9" i="137"/>
  <c r="AN9" i="137"/>
  <c r="AM9" i="137"/>
  <c r="AL9" i="137"/>
  <c r="AK9" i="137"/>
  <c r="AJ9" i="137"/>
  <c r="AI9" i="137"/>
  <c r="AH9" i="137"/>
  <c r="AG9" i="137"/>
  <c r="AF9" i="137"/>
  <c r="AE9" i="137"/>
  <c r="AD9" i="137"/>
  <c r="AC9" i="137"/>
  <c r="AB9" i="137"/>
  <c r="AA9" i="137"/>
  <c r="Z9" i="137"/>
  <c r="Y9" i="137"/>
  <c r="X9" i="137"/>
  <c r="W9" i="137"/>
  <c r="V9" i="137"/>
  <c r="U9" i="137"/>
  <c r="T9" i="137"/>
  <c r="S9" i="137"/>
  <c r="R9" i="137"/>
  <c r="Q9" i="137"/>
  <c r="P9" i="137"/>
  <c r="O9" i="137"/>
  <c r="N9" i="137"/>
  <c r="M9" i="137"/>
  <c r="L9" i="137"/>
  <c r="K9" i="137"/>
  <c r="J9" i="137"/>
  <c r="I9" i="137"/>
  <c r="H9" i="137"/>
  <c r="G9" i="137"/>
  <c r="F9" i="137"/>
  <c r="E9" i="137"/>
  <c r="D9" i="137"/>
  <c r="C9" i="137"/>
  <c r="B9" i="137"/>
  <c r="I7" i="137"/>
  <c r="E7" i="137"/>
  <c r="B7" i="137"/>
  <c r="B6" i="137"/>
  <c r="A6" i="137"/>
  <c r="H26" i="136"/>
  <c r="AS25" i="136"/>
  <c r="H25" i="136"/>
  <c r="G25" i="136"/>
  <c r="F25" i="136"/>
  <c r="E25" i="136"/>
  <c r="D25" i="136"/>
  <c r="C25" i="136"/>
  <c r="B25" i="136"/>
  <c r="A25" i="136"/>
  <c r="H23" i="136"/>
  <c r="AS22" i="136"/>
  <c r="H22" i="136"/>
  <c r="G22" i="136"/>
  <c r="F22" i="136"/>
  <c r="E22" i="136"/>
  <c r="D22" i="136"/>
  <c r="C22" i="136"/>
  <c r="B22" i="136"/>
  <c r="A22" i="136"/>
  <c r="H20" i="136"/>
  <c r="AS19" i="136"/>
  <c r="H19" i="136"/>
  <c r="G19" i="136"/>
  <c r="F19" i="136"/>
  <c r="E19" i="136"/>
  <c r="D19" i="136"/>
  <c r="C19" i="136"/>
  <c r="B19" i="136"/>
  <c r="A19" i="136"/>
  <c r="H17" i="136"/>
  <c r="AS16" i="136"/>
  <c r="H16" i="136"/>
  <c r="G16" i="136"/>
  <c r="F16" i="136"/>
  <c r="E16" i="136"/>
  <c r="D16" i="136"/>
  <c r="C16" i="136"/>
  <c r="B16" i="136"/>
  <c r="A16" i="136"/>
  <c r="H14" i="136"/>
  <c r="AS13" i="136"/>
  <c r="H13" i="136"/>
  <c r="G13" i="136"/>
  <c r="F13" i="136"/>
  <c r="E13" i="136"/>
  <c r="D13" i="136"/>
  <c r="C13" i="136"/>
  <c r="B13" i="136"/>
  <c r="A13" i="136"/>
  <c r="H11" i="136"/>
  <c r="AS10" i="136"/>
  <c r="H10" i="136"/>
  <c r="G10" i="136"/>
  <c r="F10" i="136"/>
  <c r="E10" i="136"/>
  <c r="D10" i="136"/>
  <c r="C10" i="136"/>
  <c r="B10" i="136"/>
  <c r="A10" i="136"/>
  <c r="AR9" i="136"/>
  <c r="AQ9" i="136"/>
  <c r="AP9" i="136"/>
  <c r="AO9" i="136"/>
  <c r="AN9" i="136"/>
  <c r="AM9" i="136"/>
  <c r="AL9" i="136"/>
  <c r="AK9" i="136"/>
  <c r="AJ9" i="136"/>
  <c r="AI9" i="136"/>
  <c r="AH9" i="136"/>
  <c r="AG9" i="136"/>
  <c r="AF9" i="136"/>
  <c r="AE9" i="136"/>
  <c r="AD9" i="136"/>
  <c r="AC9" i="136"/>
  <c r="AB9" i="136"/>
  <c r="AA9" i="136"/>
  <c r="Z9" i="136"/>
  <c r="Y9" i="136"/>
  <c r="X9" i="136"/>
  <c r="W9" i="136"/>
  <c r="V9" i="136"/>
  <c r="U9" i="136"/>
  <c r="T9" i="136"/>
  <c r="S9" i="136"/>
  <c r="R9" i="136"/>
  <c r="Q9" i="136"/>
  <c r="P9" i="136"/>
  <c r="O9" i="136"/>
  <c r="N9" i="136"/>
  <c r="M9" i="136"/>
  <c r="L9" i="136"/>
  <c r="K9" i="136"/>
  <c r="J9" i="136"/>
  <c r="I9" i="136"/>
  <c r="H9" i="136"/>
  <c r="G9" i="136"/>
  <c r="F9" i="136"/>
  <c r="E9" i="136"/>
  <c r="D9" i="136"/>
  <c r="C9" i="136"/>
  <c r="B9" i="136"/>
  <c r="I7" i="136"/>
  <c r="E7" i="136"/>
  <c r="B7" i="136"/>
  <c r="B6" i="136"/>
  <c r="A6" i="136"/>
  <c r="H26" i="135"/>
  <c r="AS25" i="135"/>
  <c r="AS24" i="14" s="1"/>
  <c r="H25" i="135"/>
  <c r="G25" i="135"/>
  <c r="F25" i="135"/>
  <c r="E25" i="135"/>
  <c r="D25" i="135"/>
  <c r="C25" i="135"/>
  <c r="B25" i="135"/>
  <c r="A25" i="135"/>
  <c r="H23" i="135"/>
  <c r="AS22" i="135"/>
  <c r="H22" i="135"/>
  <c r="G22" i="135"/>
  <c r="F22" i="135"/>
  <c r="E22" i="135"/>
  <c r="D22" i="135"/>
  <c r="C22" i="135"/>
  <c r="B22" i="135"/>
  <c r="A22" i="135"/>
  <c r="H20" i="135"/>
  <c r="AS19" i="135"/>
  <c r="AS18" i="14" s="1"/>
  <c r="H19" i="135"/>
  <c r="G19" i="135"/>
  <c r="F19" i="135"/>
  <c r="E19" i="135"/>
  <c r="D19" i="135"/>
  <c r="C19" i="135"/>
  <c r="B19" i="135"/>
  <c r="A19" i="135"/>
  <c r="H17" i="135"/>
  <c r="AS16" i="135"/>
  <c r="AS15" i="14" s="1"/>
  <c r="H16" i="135"/>
  <c r="G16" i="135"/>
  <c r="F16" i="135"/>
  <c r="E16" i="135"/>
  <c r="D16" i="135"/>
  <c r="C16" i="135"/>
  <c r="B16" i="135"/>
  <c r="A16" i="135"/>
  <c r="H14" i="135"/>
  <c r="AS13" i="135"/>
  <c r="AS12" i="14" s="1"/>
  <c r="H13" i="135"/>
  <c r="G13" i="135"/>
  <c r="F13" i="135"/>
  <c r="E13" i="135"/>
  <c r="D13" i="135"/>
  <c r="C13" i="135"/>
  <c r="B13" i="135"/>
  <c r="A13" i="135"/>
  <c r="H11" i="135"/>
  <c r="AS10" i="135"/>
  <c r="AS9" i="14" s="1"/>
  <c r="H10" i="135"/>
  <c r="G10" i="135"/>
  <c r="F10" i="135"/>
  <c r="E10" i="135"/>
  <c r="D10" i="135"/>
  <c r="C10" i="135"/>
  <c r="B10" i="135"/>
  <c r="A10" i="135"/>
  <c r="AR9" i="135"/>
  <c r="AQ9" i="135"/>
  <c r="AP9" i="135"/>
  <c r="AO9" i="135"/>
  <c r="AN9" i="135"/>
  <c r="AM9" i="135"/>
  <c r="AL9" i="135"/>
  <c r="AK9" i="135"/>
  <c r="AJ9" i="135"/>
  <c r="AI9" i="135"/>
  <c r="AH9" i="135"/>
  <c r="AG9" i="135"/>
  <c r="AF9" i="135"/>
  <c r="AE9" i="135"/>
  <c r="AD9" i="135"/>
  <c r="AC9" i="135"/>
  <c r="AB9" i="135"/>
  <c r="AA9" i="135"/>
  <c r="Z9" i="135"/>
  <c r="Y9" i="135"/>
  <c r="X9" i="135"/>
  <c r="W9" i="135"/>
  <c r="V9" i="135"/>
  <c r="U9" i="135"/>
  <c r="T9" i="135"/>
  <c r="S9" i="135"/>
  <c r="R9" i="135"/>
  <c r="Q9" i="135"/>
  <c r="P9" i="135"/>
  <c r="O9" i="135"/>
  <c r="N9" i="135"/>
  <c r="M9" i="135"/>
  <c r="L9" i="135"/>
  <c r="K9" i="135"/>
  <c r="J9" i="135"/>
  <c r="I9" i="135"/>
  <c r="H9" i="135"/>
  <c r="G9" i="135"/>
  <c r="F9" i="135"/>
  <c r="E9" i="135"/>
  <c r="D9" i="135"/>
  <c r="C9" i="135"/>
  <c r="B9" i="135"/>
  <c r="I7" i="135"/>
  <c r="E7" i="135"/>
  <c r="B7" i="135"/>
  <c r="B6" i="135"/>
  <c r="A6" i="135"/>
  <c r="H26" i="134"/>
  <c r="AS25" i="134"/>
  <c r="H25" i="134"/>
  <c r="G25" i="134"/>
  <c r="F25" i="134"/>
  <c r="E25" i="134"/>
  <c r="D25" i="134"/>
  <c r="C25" i="134"/>
  <c r="B25" i="134"/>
  <c r="A25" i="134"/>
  <c r="H23" i="134"/>
  <c r="AS22" i="134"/>
  <c r="H22" i="134"/>
  <c r="G22" i="134"/>
  <c r="F22" i="134"/>
  <c r="E22" i="134"/>
  <c r="D22" i="134"/>
  <c r="C22" i="134"/>
  <c r="B22" i="134"/>
  <c r="A22" i="134"/>
  <c r="H20" i="134"/>
  <c r="AS19" i="134"/>
  <c r="H19" i="134"/>
  <c r="G19" i="134"/>
  <c r="F19" i="134"/>
  <c r="E19" i="134"/>
  <c r="D19" i="134"/>
  <c r="C19" i="134"/>
  <c r="B19" i="134"/>
  <c r="A19" i="134"/>
  <c r="H17" i="134"/>
  <c r="AS16" i="134"/>
  <c r="H16" i="134"/>
  <c r="G16" i="134"/>
  <c r="F16" i="134"/>
  <c r="E16" i="134"/>
  <c r="D16" i="134"/>
  <c r="C16" i="134"/>
  <c r="B16" i="134"/>
  <c r="A16" i="134"/>
  <c r="H14" i="134"/>
  <c r="AS13" i="134"/>
  <c r="H13" i="134"/>
  <c r="G13" i="134"/>
  <c r="F13" i="134"/>
  <c r="E13" i="134"/>
  <c r="D13" i="134"/>
  <c r="C13" i="134"/>
  <c r="B13" i="134"/>
  <c r="A13" i="134"/>
  <c r="H11" i="134"/>
  <c r="AS10" i="134"/>
  <c r="H10" i="134"/>
  <c r="G10" i="134"/>
  <c r="F10" i="134"/>
  <c r="E10" i="134"/>
  <c r="D10" i="134"/>
  <c r="C10" i="134"/>
  <c r="B10" i="134"/>
  <c r="A10" i="134"/>
  <c r="AR9" i="134"/>
  <c r="AQ9" i="134"/>
  <c r="AP9" i="134"/>
  <c r="AO9" i="134"/>
  <c r="AN9" i="134"/>
  <c r="AM9" i="134"/>
  <c r="AL9" i="134"/>
  <c r="AK9" i="134"/>
  <c r="AJ9" i="134"/>
  <c r="AI9" i="134"/>
  <c r="AH9" i="134"/>
  <c r="AG9" i="134"/>
  <c r="AF9" i="134"/>
  <c r="AE9" i="134"/>
  <c r="AD9" i="134"/>
  <c r="AC9" i="134"/>
  <c r="AB9" i="134"/>
  <c r="AA9" i="134"/>
  <c r="Z9" i="134"/>
  <c r="Y9" i="134"/>
  <c r="X9" i="134"/>
  <c r="W9" i="134"/>
  <c r="V9" i="134"/>
  <c r="U9" i="134"/>
  <c r="T9" i="134"/>
  <c r="S9" i="134"/>
  <c r="R9" i="134"/>
  <c r="Q9" i="134"/>
  <c r="P9" i="134"/>
  <c r="O9" i="134"/>
  <c r="N9" i="134"/>
  <c r="M9" i="134"/>
  <c r="L9" i="134"/>
  <c r="K9" i="134"/>
  <c r="J9" i="134"/>
  <c r="I9" i="134"/>
  <c r="H9" i="134"/>
  <c r="G9" i="134"/>
  <c r="F9" i="134"/>
  <c r="E9" i="134"/>
  <c r="D9" i="134"/>
  <c r="C9" i="134"/>
  <c r="B9" i="134"/>
  <c r="I7" i="134"/>
  <c r="E7" i="134"/>
  <c r="B7" i="134"/>
  <c r="B6" i="134"/>
  <c r="A6" i="134"/>
  <c r="H26" i="133"/>
  <c r="AS25" i="133"/>
  <c r="H25" i="133"/>
  <c r="G25" i="133"/>
  <c r="F25" i="133"/>
  <c r="E25" i="133"/>
  <c r="D25" i="133"/>
  <c r="C25" i="133"/>
  <c r="B25" i="133"/>
  <c r="A25" i="133"/>
  <c r="H23" i="133"/>
  <c r="H22" i="133"/>
  <c r="G22" i="133"/>
  <c r="F22" i="133"/>
  <c r="E22" i="133"/>
  <c r="D22" i="133"/>
  <c r="C22" i="133"/>
  <c r="B22" i="133"/>
  <c r="A22" i="133"/>
  <c r="H20" i="133"/>
  <c r="AS19" i="133"/>
  <c r="H19" i="133"/>
  <c r="G19" i="133"/>
  <c r="F19" i="133"/>
  <c r="E19" i="133"/>
  <c r="D19" i="133"/>
  <c r="C19" i="133"/>
  <c r="B19" i="133"/>
  <c r="A19" i="133"/>
  <c r="H17" i="133"/>
  <c r="AS16" i="133"/>
  <c r="AQ15" i="14" s="1"/>
  <c r="H16" i="133"/>
  <c r="G16" i="133"/>
  <c r="F16" i="133"/>
  <c r="E16" i="133"/>
  <c r="D16" i="133"/>
  <c r="C16" i="133"/>
  <c r="B16" i="133"/>
  <c r="A16" i="133"/>
  <c r="H14" i="133"/>
  <c r="AS13" i="133"/>
  <c r="AQ12" i="14" s="1"/>
  <c r="H13" i="133"/>
  <c r="G13" i="133"/>
  <c r="F13" i="133"/>
  <c r="E13" i="133"/>
  <c r="D13" i="133"/>
  <c r="C13" i="133"/>
  <c r="B13" i="133"/>
  <c r="A13" i="133"/>
  <c r="H11" i="133"/>
  <c r="AS10" i="133"/>
  <c r="H10" i="133"/>
  <c r="G10" i="133"/>
  <c r="F10" i="133"/>
  <c r="E10" i="133"/>
  <c r="D10" i="133"/>
  <c r="C10" i="133"/>
  <c r="B10" i="133"/>
  <c r="A10" i="133"/>
  <c r="AR9" i="133"/>
  <c r="AQ9" i="133"/>
  <c r="AP9" i="133"/>
  <c r="AO9" i="133"/>
  <c r="AN9" i="133"/>
  <c r="AM9" i="133"/>
  <c r="AL9" i="133"/>
  <c r="AK9" i="133"/>
  <c r="AJ9" i="133"/>
  <c r="AI9" i="133"/>
  <c r="AH9" i="133"/>
  <c r="AG9" i="133"/>
  <c r="AF9" i="133"/>
  <c r="AE9" i="133"/>
  <c r="AD9" i="133"/>
  <c r="AC9" i="133"/>
  <c r="AB9" i="133"/>
  <c r="AA9" i="133"/>
  <c r="Z9" i="133"/>
  <c r="Y9" i="133"/>
  <c r="X9" i="133"/>
  <c r="W9" i="133"/>
  <c r="V9" i="133"/>
  <c r="U9" i="133"/>
  <c r="T9" i="133"/>
  <c r="S9" i="133"/>
  <c r="R9" i="133"/>
  <c r="Q9" i="133"/>
  <c r="P9" i="133"/>
  <c r="O9" i="133"/>
  <c r="N9" i="133"/>
  <c r="M9" i="133"/>
  <c r="L9" i="133"/>
  <c r="K9" i="133"/>
  <c r="J9" i="133"/>
  <c r="I9" i="133"/>
  <c r="H9" i="133"/>
  <c r="G9" i="133"/>
  <c r="F9" i="133"/>
  <c r="E9" i="133"/>
  <c r="D9" i="133"/>
  <c r="C9" i="133"/>
  <c r="B9" i="133"/>
  <c r="I7" i="133"/>
  <c r="E7" i="133"/>
  <c r="B7" i="133"/>
  <c r="B6" i="133"/>
  <c r="A6" i="133"/>
  <c r="H26" i="132"/>
  <c r="AS25" i="132"/>
  <c r="AO24" i="14" s="1"/>
  <c r="H25" i="132"/>
  <c r="G25" i="132"/>
  <c r="F25" i="132"/>
  <c r="E25" i="132"/>
  <c r="D25" i="132"/>
  <c r="C25" i="132"/>
  <c r="B25" i="132"/>
  <c r="A25" i="132"/>
  <c r="H23" i="132"/>
  <c r="AS22" i="132"/>
  <c r="AO21" i="14" s="1"/>
  <c r="H22" i="132"/>
  <c r="G22" i="132"/>
  <c r="F22" i="132"/>
  <c r="E22" i="132"/>
  <c r="D22" i="132"/>
  <c r="C22" i="132"/>
  <c r="B22" i="132"/>
  <c r="A22" i="132"/>
  <c r="H20" i="132"/>
  <c r="AS19" i="132"/>
  <c r="AO18" i="14" s="1"/>
  <c r="H19" i="132"/>
  <c r="G19" i="132"/>
  <c r="F19" i="132"/>
  <c r="E19" i="132"/>
  <c r="D19" i="132"/>
  <c r="C19" i="132"/>
  <c r="B19" i="132"/>
  <c r="A19" i="132"/>
  <c r="H17" i="132"/>
  <c r="AS16" i="132"/>
  <c r="AO15" i="14" s="1"/>
  <c r="H16" i="132"/>
  <c r="G16" i="132"/>
  <c r="F16" i="132"/>
  <c r="E16" i="132"/>
  <c r="D16" i="132"/>
  <c r="C16" i="132"/>
  <c r="B16" i="132"/>
  <c r="A16" i="132"/>
  <c r="H14" i="132"/>
  <c r="AS13" i="132"/>
  <c r="AO12" i="14" s="1"/>
  <c r="H13" i="132"/>
  <c r="G13" i="132"/>
  <c r="F13" i="132"/>
  <c r="E13" i="132"/>
  <c r="D13" i="132"/>
  <c r="C13" i="132"/>
  <c r="B13" i="132"/>
  <c r="A13" i="132"/>
  <c r="H11" i="132"/>
  <c r="AS10" i="132"/>
  <c r="AO9" i="14" s="1"/>
  <c r="H10" i="132"/>
  <c r="G10" i="132"/>
  <c r="F10" i="132"/>
  <c r="E10" i="132"/>
  <c r="D10" i="132"/>
  <c r="C10" i="132"/>
  <c r="B10" i="132"/>
  <c r="A10" i="132"/>
  <c r="AR9" i="132"/>
  <c r="AQ9" i="132"/>
  <c r="AP9" i="132"/>
  <c r="AO9" i="132"/>
  <c r="AN9" i="132"/>
  <c r="AM9" i="132"/>
  <c r="AL9" i="132"/>
  <c r="AK9" i="132"/>
  <c r="AJ9" i="132"/>
  <c r="AI9" i="132"/>
  <c r="AH9" i="132"/>
  <c r="AG9" i="132"/>
  <c r="AF9" i="132"/>
  <c r="AE9" i="132"/>
  <c r="AD9" i="132"/>
  <c r="AC9" i="132"/>
  <c r="AB9" i="132"/>
  <c r="AA9" i="132"/>
  <c r="Z9" i="132"/>
  <c r="Y9" i="132"/>
  <c r="X9" i="132"/>
  <c r="W9" i="132"/>
  <c r="V9" i="132"/>
  <c r="U9" i="132"/>
  <c r="T9" i="132"/>
  <c r="S9" i="132"/>
  <c r="R9" i="132"/>
  <c r="Q9" i="132"/>
  <c r="P9" i="132"/>
  <c r="O9" i="132"/>
  <c r="N9" i="132"/>
  <c r="M9" i="132"/>
  <c r="L9" i="132"/>
  <c r="K9" i="132"/>
  <c r="J9" i="132"/>
  <c r="I9" i="132"/>
  <c r="H9" i="132"/>
  <c r="G9" i="132"/>
  <c r="F9" i="132"/>
  <c r="E9" i="132"/>
  <c r="D9" i="132"/>
  <c r="C9" i="132"/>
  <c r="B9" i="132"/>
  <c r="I7" i="132"/>
  <c r="E7" i="132"/>
  <c r="B7" i="132"/>
  <c r="B6" i="132"/>
  <c r="A6" i="132"/>
  <c r="H26" i="131"/>
  <c r="AS25" i="131"/>
  <c r="H25" i="131"/>
  <c r="G25" i="131"/>
  <c r="F25" i="131"/>
  <c r="E25" i="131"/>
  <c r="D25" i="131"/>
  <c r="C25" i="131"/>
  <c r="B25" i="131"/>
  <c r="A25" i="131"/>
  <c r="H23" i="131"/>
  <c r="AS22" i="131"/>
  <c r="H22" i="131"/>
  <c r="G22" i="131"/>
  <c r="F22" i="131"/>
  <c r="E22" i="131"/>
  <c r="D22" i="131"/>
  <c r="C22" i="131"/>
  <c r="B22" i="131"/>
  <c r="A22" i="131"/>
  <c r="H20" i="131"/>
  <c r="AS19" i="131"/>
  <c r="AM18" i="14" s="1"/>
  <c r="H19" i="131"/>
  <c r="G19" i="131"/>
  <c r="F19" i="131"/>
  <c r="E19" i="131"/>
  <c r="D19" i="131"/>
  <c r="C19" i="131"/>
  <c r="B19" i="131"/>
  <c r="A19" i="131"/>
  <c r="H17" i="131"/>
  <c r="AS16" i="131"/>
  <c r="AM15" i="14" s="1"/>
  <c r="H16" i="131"/>
  <c r="G16" i="131"/>
  <c r="F16" i="131"/>
  <c r="E16" i="131"/>
  <c r="D16" i="131"/>
  <c r="C16" i="131"/>
  <c r="B16" i="131"/>
  <c r="A16" i="131"/>
  <c r="H14" i="131"/>
  <c r="AS13" i="131"/>
  <c r="H13" i="131"/>
  <c r="G13" i="131"/>
  <c r="F13" i="131"/>
  <c r="E13" i="131"/>
  <c r="D13" i="131"/>
  <c r="C13" i="131"/>
  <c r="B13" i="131"/>
  <c r="A13" i="131"/>
  <c r="H11" i="131"/>
  <c r="AS10" i="131"/>
  <c r="H10" i="131"/>
  <c r="G10" i="131"/>
  <c r="F10" i="131"/>
  <c r="E10" i="131"/>
  <c r="D10" i="131"/>
  <c r="C10" i="131"/>
  <c r="B10" i="131"/>
  <c r="A10" i="131"/>
  <c r="AR9" i="131"/>
  <c r="AQ9" i="131"/>
  <c r="AP9" i="131"/>
  <c r="AO9" i="131"/>
  <c r="AN9" i="131"/>
  <c r="AM9" i="131"/>
  <c r="AL9" i="131"/>
  <c r="AK9" i="131"/>
  <c r="AJ9" i="131"/>
  <c r="AI9" i="131"/>
  <c r="AH9" i="131"/>
  <c r="AG9" i="131"/>
  <c r="AF9" i="131"/>
  <c r="AE9" i="131"/>
  <c r="AD9" i="131"/>
  <c r="AC9" i="131"/>
  <c r="AB9" i="131"/>
  <c r="AA9" i="131"/>
  <c r="Z9" i="131"/>
  <c r="Y9" i="131"/>
  <c r="X9" i="131"/>
  <c r="W9" i="131"/>
  <c r="V9" i="131"/>
  <c r="U9" i="131"/>
  <c r="T9" i="131"/>
  <c r="S9" i="131"/>
  <c r="R9" i="131"/>
  <c r="Q9" i="131"/>
  <c r="P9" i="131"/>
  <c r="O9" i="131"/>
  <c r="N9" i="131"/>
  <c r="M9" i="131"/>
  <c r="L9" i="131"/>
  <c r="K9" i="131"/>
  <c r="J9" i="131"/>
  <c r="I9" i="131"/>
  <c r="H9" i="131"/>
  <c r="G9" i="131"/>
  <c r="F9" i="131"/>
  <c r="E9" i="131"/>
  <c r="D9" i="131"/>
  <c r="C9" i="131"/>
  <c r="B9" i="131"/>
  <c r="I7" i="131"/>
  <c r="E7" i="131"/>
  <c r="B7" i="131"/>
  <c r="B6" i="131"/>
  <c r="A6" i="131"/>
  <c r="H26" i="129"/>
  <c r="AS25" i="129"/>
  <c r="AK24" i="14" s="1"/>
  <c r="H25" i="129"/>
  <c r="G25" i="129"/>
  <c r="F25" i="129"/>
  <c r="E25" i="129"/>
  <c r="D25" i="129"/>
  <c r="C25" i="129"/>
  <c r="B25" i="129"/>
  <c r="A25" i="129"/>
  <c r="H23" i="129"/>
  <c r="AS22" i="129"/>
  <c r="AK21" i="14" s="1"/>
  <c r="H22" i="129"/>
  <c r="G22" i="129"/>
  <c r="F22" i="129"/>
  <c r="E22" i="129"/>
  <c r="D22" i="129"/>
  <c r="C22" i="129"/>
  <c r="B22" i="129"/>
  <c r="A22" i="129"/>
  <c r="H20" i="129"/>
  <c r="AS19" i="129"/>
  <c r="AK18" i="14" s="1"/>
  <c r="H19" i="129"/>
  <c r="G19" i="129"/>
  <c r="F19" i="129"/>
  <c r="E19" i="129"/>
  <c r="D19" i="129"/>
  <c r="C19" i="129"/>
  <c r="B19" i="129"/>
  <c r="A19" i="129"/>
  <c r="H17" i="129"/>
  <c r="AS16" i="129"/>
  <c r="AK15" i="14" s="1"/>
  <c r="H16" i="129"/>
  <c r="G16" i="129"/>
  <c r="F16" i="129"/>
  <c r="E16" i="129"/>
  <c r="D16" i="129"/>
  <c r="C16" i="129"/>
  <c r="B16" i="129"/>
  <c r="A16" i="129"/>
  <c r="H14" i="129"/>
  <c r="AS13" i="129"/>
  <c r="AK12" i="14" s="1"/>
  <c r="H13" i="129"/>
  <c r="G13" i="129"/>
  <c r="F13" i="129"/>
  <c r="E13" i="129"/>
  <c r="D13" i="129"/>
  <c r="C13" i="129"/>
  <c r="B13" i="129"/>
  <c r="A13" i="129"/>
  <c r="H11" i="129"/>
  <c r="AS10" i="129"/>
  <c r="AK9" i="14" s="1"/>
  <c r="H10" i="129"/>
  <c r="G10" i="129"/>
  <c r="F10" i="129"/>
  <c r="E10" i="129"/>
  <c r="D10" i="129"/>
  <c r="C10" i="129"/>
  <c r="B10" i="129"/>
  <c r="A10" i="129"/>
  <c r="AR9" i="129"/>
  <c r="AQ9" i="129"/>
  <c r="AP9" i="129"/>
  <c r="AO9" i="129"/>
  <c r="AN9" i="129"/>
  <c r="AM9" i="129"/>
  <c r="AL9" i="129"/>
  <c r="AK9" i="129"/>
  <c r="AJ9" i="129"/>
  <c r="AI9" i="129"/>
  <c r="AH9" i="129"/>
  <c r="AG9" i="129"/>
  <c r="AF9" i="129"/>
  <c r="AE9" i="129"/>
  <c r="AD9" i="129"/>
  <c r="AC9" i="129"/>
  <c r="AB9" i="129"/>
  <c r="AA9" i="129"/>
  <c r="Z9" i="129"/>
  <c r="Y9" i="129"/>
  <c r="X9" i="129"/>
  <c r="W9" i="129"/>
  <c r="V9" i="129"/>
  <c r="U9" i="129"/>
  <c r="T9" i="129"/>
  <c r="S9" i="129"/>
  <c r="R9" i="129"/>
  <c r="Q9" i="129"/>
  <c r="P9" i="129"/>
  <c r="O9" i="129"/>
  <c r="N9" i="129"/>
  <c r="M9" i="129"/>
  <c r="L9" i="129"/>
  <c r="K9" i="129"/>
  <c r="J9" i="129"/>
  <c r="I9" i="129"/>
  <c r="H9" i="129"/>
  <c r="G9" i="129"/>
  <c r="F9" i="129"/>
  <c r="E9" i="129"/>
  <c r="D9" i="129"/>
  <c r="C9" i="129"/>
  <c r="B9" i="129"/>
  <c r="I7" i="129"/>
  <c r="E7" i="129"/>
  <c r="B7" i="129"/>
  <c r="B6" i="129"/>
  <c r="A6" i="129"/>
  <c r="H26" i="128"/>
  <c r="H25" i="128"/>
  <c r="G25" i="128"/>
  <c r="F25" i="128"/>
  <c r="E25" i="128"/>
  <c r="D25" i="128"/>
  <c r="C25" i="128"/>
  <c r="B25" i="128"/>
  <c r="A25" i="128"/>
  <c r="H23" i="128"/>
  <c r="AS22" i="128"/>
  <c r="H22" i="128"/>
  <c r="G22" i="128"/>
  <c r="F22" i="128"/>
  <c r="E22" i="128"/>
  <c r="D22" i="128"/>
  <c r="C22" i="128"/>
  <c r="B22" i="128"/>
  <c r="A22" i="128"/>
  <c r="H20" i="128"/>
  <c r="AS19" i="128"/>
  <c r="AI18" i="14" s="1"/>
  <c r="H19" i="128"/>
  <c r="G19" i="128"/>
  <c r="F19" i="128"/>
  <c r="E19" i="128"/>
  <c r="D19" i="128"/>
  <c r="C19" i="128"/>
  <c r="B19" i="128"/>
  <c r="A19" i="128"/>
  <c r="H17" i="128"/>
  <c r="AS16" i="128"/>
  <c r="H16" i="128"/>
  <c r="G16" i="128"/>
  <c r="F16" i="128"/>
  <c r="E16" i="128"/>
  <c r="D16" i="128"/>
  <c r="C16" i="128"/>
  <c r="B16" i="128"/>
  <c r="A16" i="128"/>
  <c r="H14" i="128"/>
  <c r="AS13" i="128"/>
  <c r="H13" i="128"/>
  <c r="G13" i="128"/>
  <c r="F13" i="128"/>
  <c r="E13" i="128"/>
  <c r="D13" i="128"/>
  <c r="C13" i="128"/>
  <c r="B13" i="128"/>
  <c r="A13" i="128"/>
  <c r="H11" i="128"/>
  <c r="AS10" i="128"/>
  <c r="H10" i="128"/>
  <c r="G10" i="128"/>
  <c r="F10" i="128"/>
  <c r="E10" i="128"/>
  <c r="D10" i="128"/>
  <c r="C10" i="128"/>
  <c r="B10" i="128"/>
  <c r="A10" i="128"/>
  <c r="AR9" i="128"/>
  <c r="AQ9" i="128"/>
  <c r="AP9" i="128"/>
  <c r="AO9" i="128"/>
  <c r="AN9" i="128"/>
  <c r="AM9" i="128"/>
  <c r="AL9" i="128"/>
  <c r="AK9" i="128"/>
  <c r="AJ9" i="128"/>
  <c r="AI9" i="128"/>
  <c r="AH9" i="128"/>
  <c r="AG9" i="128"/>
  <c r="AF9" i="128"/>
  <c r="AE9" i="128"/>
  <c r="AD9" i="128"/>
  <c r="AC9" i="128"/>
  <c r="AB9" i="128"/>
  <c r="AA9" i="128"/>
  <c r="Z9" i="128"/>
  <c r="Y9" i="128"/>
  <c r="X9" i="128"/>
  <c r="W9" i="128"/>
  <c r="V9" i="128"/>
  <c r="U9" i="128"/>
  <c r="T9" i="128"/>
  <c r="S9" i="128"/>
  <c r="R9" i="128"/>
  <c r="Q9" i="128"/>
  <c r="P9" i="128"/>
  <c r="O9" i="128"/>
  <c r="N9" i="128"/>
  <c r="M9" i="128"/>
  <c r="L9" i="128"/>
  <c r="K9" i="128"/>
  <c r="J9" i="128"/>
  <c r="I9" i="128"/>
  <c r="H9" i="128"/>
  <c r="G9" i="128"/>
  <c r="F9" i="128"/>
  <c r="E9" i="128"/>
  <c r="D9" i="128"/>
  <c r="C9" i="128"/>
  <c r="B9" i="128"/>
  <c r="I7" i="128"/>
  <c r="E7" i="128"/>
  <c r="B7" i="128"/>
  <c r="B6" i="128"/>
  <c r="A6" i="128"/>
  <c r="H26" i="127"/>
  <c r="AS25" i="127"/>
  <c r="AG24" i="14" s="1"/>
  <c r="H25" i="127"/>
  <c r="G25" i="127"/>
  <c r="F25" i="127"/>
  <c r="E25" i="127"/>
  <c r="D25" i="127"/>
  <c r="C25" i="127"/>
  <c r="B25" i="127"/>
  <c r="A25" i="127"/>
  <c r="H23" i="127"/>
  <c r="AS22" i="127"/>
  <c r="AG21" i="14" s="1"/>
  <c r="H22" i="127"/>
  <c r="G22" i="127"/>
  <c r="F22" i="127"/>
  <c r="E22" i="127"/>
  <c r="D22" i="127"/>
  <c r="C22" i="127"/>
  <c r="B22" i="127"/>
  <c r="A22" i="127"/>
  <c r="H20" i="127"/>
  <c r="AS19" i="127"/>
  <c r="H19" i="127"/>
  <c r="G19" i="127"/>
  <c r="F19" i="127"/>
  <c r="E19" i="127"/>
  <c r="D19" i="127"/>
  <c r="C19" i="127"/>
  <c r="B19" i="127"/>
  <c r="A19" i="127"/>
  <c r="H17" i="127"/>
  <c r="AS16" i="127"/>
  <c r="AG15" i="14" s="1"/>
  <c r="H16" i="127"/>
  <c r="G16" i="127"/>
  <c r="F16" i="127"/>
  <c r="E16" i="127"/>
  <c r="D16" i="127"/>
  <c r="C16" i="127"/>
  <c r="B16" i="127"/>
  <c r="A16" i="127"/>
  <c r="H14" i="127"/>
  <c r="AS13" i="127"/>
  <c r="AG12" i="14" s="1"/>
  <c r="H13" i="127"/>
  <c r="G13" i="127"/>
  <c r="F13" i="127"/>
  <c r="E13" i="127"/>
  <c r="D13" i="127"/>
  <c r="C13" i="127"/>
  <c r="B13" i="127"/>
  <c r="A13" i="127"/>
  <c r="H11" i="127"/>
  <c r="AS10" i="127"/>
  <c r="AG9" i="14" s="1"/>
  <c r="H10" i="127"/>
  <c r="G10" i="127"/>
  <c r="F10" i="127"/>
  <c r="E10" i="127"/>
  <c r="D10" i="127"/>
  <c r="C10" i="127"/>
  <c r="B10" i="127"/>
  <c r="A10" i="127"/>
  <c r="AR9" i="127"/>
  <c r="AQ9" i="127"/>
  <c r="AP9" i="127"/>
  <c r="AO9" i="127"/>
  <c r="AN9" i="127"/>
  <c r="AM9" i="127"/>
  <c r="AL9" i="127"/>
  <c r="AK9" i="127"/>
  <c r="AJ9" i="127"/>
  <c r="AI9" i="127"/>
  <c r="AH9" i="127"/>
  <c r="AG9" i="127"/>
  <c r="AF9" i="127"/>
  <c r="AE9" i="127"/>
  <c r="AD9" i="127"/>
  <c r="AC9" i="127"/>
  <c r="AB9" i="127"/>
  <c r="AA9" i="127"/>
  <c r="Z9" i="127"/>
  <c r="Y9" i="127"/>
  <c r="X9" i="127"/>
  <c r="W9" i="127"/>
  <c r="V9" i="127"/>
  <c r="U9" i="127"/>
  <c r="T9" i="127"/>
  <c r="S9" i="127"/>
  <c r="R9" i="127"/>
  <c r="Q9" i="127"/>
  <c r="P9" i="127"/>
  <c r="O9" i="127"/>
  <c r="N9" i="127"/>
  <c r="M9" i="127"/>
  <c r="L9" i="127"/>
  <c r="K9" i="127"/>
  <c r="J9" i="127"/>
  <c r="I9" i="127"/>
  <c r="H9" i="127"/>
  <c r="G9" i="127"/>
  <c r="F9" i="127"/>
  <c r="E9" i="127"/>
  <c r="D9" i="127"/>
  <c r="C9" i="127"/>
  <c r="B9" i="127"/>
  <c r="I7" i="127"/>
  <c r="E7" i="127"/>
  <c r="B7" i="127"/>
  <c r="B6" i="127"/>
  <c r="A6" i="127"/>
  <c r="H26" i="126"/>
  <c r="AS25" i="126"/>
  <c r="H25" i="126"/>
  <c r="G25" i="126"/>
  <c r="F25" i="126"/>
  <c r="E25" i="126"/>
  <c r="D25" i="126"/>
  <c r="C25" i="126"/>
  <c r="B25" i="126"/>
  <c r="A25" i="126"/>
  <c r="H23" i="126"/>
  <c r="AS22" i="126"/>
  <c r="H22" i="126"/>
  <c r="G22" i="126"/>
  <c r="F22" i="126"/>
  <c r="E22" i="126"/>
  <c r="D22" i="126"/>
  <c r="C22" i="126"/>
  <c r="B22" i="126"/>
  <c r="A22" i="126"/>
  <c r="H20" i="126"/>
  <c r="H19" i="126"/>
  <c r="G19" i="126"/>
  <c r="F19" i="126"/>
  <c r="E19" i="126"/>
  <c r="D19" i="126"/>
  <c r="C19" i="126"/>
  <c r="B19" i="126"/>
  <c r="A19" i="126"/>
  <c r="H17" i="126"/>
  <c r="AS16" i="126"/>
  <c r="H16" i="126"/>
  <c r="G16" i="126"/>
  <c r="F16" i="126"/>
  <c r="E16" i="126"/>
  <c r="D16" i="126"/>
  <c r="C16" i="126"/>
  <c r="B16" i="126"/>
  <c r="A16" i="126"/>
  <c r="H14" i="126"/>
  <c r="AS13" i="126"/>
  <c r="H13" i="126"/>
  <c r="G13" i="126"/>
  <c r="F13" i="126"/>
  <c r="E13" i="126"/>
  <c r="D13" i="126"/>
  <c r="C13" i="126"/>
  <c r="B13" i="126"/>
  <c r="A13" i="126"/>
  <c r="H11" i="126"/>
  <c r="H10" i="126"/>
  <c r="G10" i="126"/>
  <c r="F10" i="126"/>
  <c r="E10" i="126"/>
  <c r="D10" i="126"/>
  <c r="C10" i="126"/>
  <c r="B10" i="126"/>
  <c r="A10" i="126"/>
  <c r="AR9" i="126"/>
  <c r="AQ9" i="126"/>
  <c r="AP9" i="126"/>
  <c r="AO9" i="126"/>
  <c r="AN9" i="126"/>
  <c r="AM9" i="126"/>
  <c r="AL9" i="126"/>
  <c r="AK9" i="126"/>
  <c r="AJ9" i="126"/>
  <c r="AI9" i="126"/>
  <c r="AH9" i="126"/>
  <c r="AG9" i="126"/>
  <c r="AF9" i="126"/>
  <c r="AE9" i="126"/>
  <c r="AD9" i="126"/>
  <c r="AC9" i="126"/>
  <c r="AB9" i="126"/>
  <c r="AA9" i="126"/>
  <c r="Z9" i="126"/>
  <c r="Y9" i="126"/>
  <c r="X9" i="126"/>
  <c r="W9" i="126"/>
  <c r="V9" i="126"/>
  <c r="U9" i="126"/>
  <c r="T9" i="126"/>
  <c r="S9" i="126"/>
  <c r="R9" i="126"/>
  <c r="Q9" i="126"/>
  <c r="P9" i="126"/>
  <c r="O9" i="126"/>
  <c r="N9" i="126"/>
  <c r="M9" i="126"/>
  <c r="L9" i="126"/>
  <c r="K9" i="126"/>
  <c r="J9" i="126"/>
  <c r="I9" i="126"/>
  <c r="H9" i="126"/>
  <c r="G9" i="126"/>
  <c r="F9" i="126"/>
  <c r="E9" i="126"/>
  <c r="D9" i="126"/>
  <c r="C9" i="126"/>
  <c r="B9" i="126"/>
  <c r="I7" i="126"/>
  <c r="E7" i="126"/>
  <c r="B7" i="126"/>
  <c r="B6" i="126"/>
  <c r="A6" i="126"/>
  <c r="H26" i="125"/>
  <c r="AS25" i="125"/>
  <c r="AE24" i="14" s="1"/>
  <c r="H25" i="125"/>
  <c r="G25" i="125"/>
  <c r="F25" i="125"/>
  <c r="E25" i="125"/>
  <c r="D25" i="125"/>
  <c r="C25" i="125"/>
  <c r="B25" i="125"/>
  <c r="A25" i="125"/>
  <c r="H23" i="125"/>
  <c r="H22" i="125"/>
  <c r="G22" i="125"/>
  <c r="F22" i="125"/>
  <c r="E22" i="125"/>
  <c r="D22" i="125"/>
  <c r="C22" i="125"/>
  <c r="B22" i="125"/>
  <c r="A22" i="125"/>
  <c r="H20" i="125"/>
  <c r="AS19" i="125"/>
  <c r="H19" i="125"/>
  <c r="G19" i="125"/>
  <c r="F19" i="125"/>
  <c r="E19" i="125"/>
  <c r="D19" i="125"/>
  <c r="C19" i="125"/>
  <c r="B19" i="125"/>
  <c r="A19" i="125"/>
  <c r="H17" i="125"/>
  <c r="AS16" i="125"/>
  <c r="H16" i="125"/>
  <c r="G16" i="125"/>
  <c r="F16" i="125"/>
  <c r="E16" i="125"/>
  <c r="D16" i="125"/>
  <c r="C16" i="125"/>
  <c r="B16" i="125"/>
  <c r="A16" i="125"/>
  <c r="H14" i="125"/>
  <c r="AS13" i="125"/>
  <c r="H13" i="125"/>
  <c r="G13" i="125"/>
  <c r="F13" i="125"/>
  <c r="E13" i="125"/>
  <c r="D13" i="125"/>
  <c r="C13" i="125"/>
  <c r="B13" i="125"/>
  <c r="A13" i="125"/>
  <c r="H11" i="125"/>
  <c r="AS10" i="125"/>
  <c r="H10" i="125"/>
  <c r="G10" i="125"/>
  <c r="F10" i="125"/>
  <c r="E10" i="125"/>
  <c r="D10" i="125"/>
  <c r="C10" i="125"/>
  <c r="B10" i="125"/>
  <c r="A10" i="125"/>
  <c r="AR9" i="125"/>
  <c r="AQ9" i="125"/>
  <c r="AP9" i="125"/>
  <c r="AO9" i="125"/>
  <c r="AN9" i="125"/>
  <c r="AM9" i="125"/>
  <c r="AL9" i="125"/>
  <c r="AK9" i="125"/>
  <c r="AJ9" i="125"/>
  <c r="AI9" i="125"/>
  <c r="AH9" i="125"/>
  <c r="AG9" i="125"/>
  <c r="AF9" i="125"/>
  <c r="AE9" i="125"/>
  <c r="AD9" i="125"/>
  <c r="AC9" i="125"/>
  <c r="AB9" i="125"/>
  <c r="AA9" i="125"/>
  <c r="Z9" i="125"/>
  <c r="Y9" i="125"/>
  <c r="X9" i="125"/>
  <c r="W9" i="125"/>
  <c r="V9" i="125"/>
  <c r="U9" i="125"/>
  <c r="T9" i="125"/>
  <c r="S9" i="125"/>
  <c r="R9" i="125"/>
  <c r="Q9" i="125"/>
  <c r="P9" i="125"/>
  <c r="O9" i="125"/>
  <c r="N9" i="125"/>
  <c r="M9" i="125"/>
  <c r="L9" i="125"/>
  <c r="K9" i="125"/>
  <c r="J9" i="125"/>
  <c r="I9" i="125"/>
  <c r="H9" i="125"/>
  <c r="G9" i="125"/>
  <c r="F9" i="125"/>
  <c r="E9" i="125"/>
  <c r="D9" i="125"/>
  <c r="C9" i="125"/>
  <c r="B9" i="125"/>
  <c r="I7" i="125"/>
  <c r="E7" i="125"/>
  <c r="B7" i="125"/>
  <c r="B6" i="125"/>
  <c r="A6" i="125"/>
  <c r="H26" i="123"/>
  <c r="AS25" i="123"/>
  <c r="AC24" i="14" s="1"/>
  <c r="H25" i="123"/>
  <c r="G25" i="123"/>
  <c r="F25" i="123"/>
  <c r="E25" i="123"/>
  <c r="D25" i="123"/>
  <c r="C25" i="123"/>
  <c r="B25" i="123"/>
  <c r="A25" i="123"/>
  <c r="H23" i="123"/>
  <c r="AS22" i="123"/>
  <c r="H22" i="123"/>
  <c r="G22" i="123"/>
  <c r="F22" i="123"/>
  <c r="E22" i="123"/>
  <c r="D22" i="123"/>
  <c r="C22" i="123"/>
  <c r="B22" i="123"/>
  <c r="A22" i="123"/>
  <c r="H20" i="123"/>
  <c r="AS19" i="123"/>
  <c r="H19" i="123"/>
  <c r="G19" i="123"/>
  <c r="F19" i="123"/>
  <c r="E19" i="123"/>
  <c r="D19" i="123"/>
  <c r="C19" i="123"/>
  <c r="B19" i="123"/>
  <c r="A19" i="123"/>
  <c r="H17" i="123"/>
  <c r="AS16" i="123"/>
  <c r="AC15" i="14" s="1"/>
  <c r="H16" i="123"/>
  <c r="G16" i="123"/>
  <c r="F16" i="123"/>
  <c r="E16" i="123"/>
  <c r="D16" i="123"/>
  <c r="C16" i="123"/>
  <c r="B16" i="123"/>
  <c r="A16" i="123"/>
  <c r="H14" i="123"/>
  <c r="AS13" i="123"/>
  <c r="AC12" i="14" s="1"/>
  <c r="H13" i="123"/>
  <c r="G13" i="123"/>
  <c r="F13" i="123"/>
  <c r="E13" i="123"/>
  <c r="D13" i="123"/>
  <c r="C13" i="123"/>
  <c r="B13" i="123"/>
  <c r="A13" i="123"/>
  <c r="H11" i="123"/>
  <c r="AS10" i="123"/>
  <c r="AC9" i="14" s="1"/>
  <c r="H10" i="123"/>
  <c r="G10" i="123"/>
  <c r="F10" i="123"/>
  <c r="E10" i="123"/>
  <c r="D10" i="123"/>
  <c r="C10" i="123"/>
  <c r="B10" i="123"/>
  <c r="A10" i="123"/>
  <c r="AR9" i="123"/>
  <c r="AQ9" i="123"/>
  <c r="AP9" i="123"/>
  <c r="AO9" i="123"/>
  <c r="AN9" i="123"/>
  <c r="AM9" i="123"/>
  <c r="AL9" i="123"/>
  <c r="AK9" i="123"/>
  <c r="AJ9" i="123"/>
  <c r="AI9" i="123"/>
  <c r="AH9" i="123"/>
  <c r="AG9" i="123"/>
  <c r="AF9" i="123"/>
  <c r="AE9" i="123"/>
  <c r="AD9" i="123"/>
  <c r="AC9" i="123"/>
  <c r="AB9" i="123"/>
  <c r="AA9" i="123"/>
  <c r="Z9" i="123"/>
  <c r="Y9" i="123"/>
  <c r="X9" i="123"/>
  <c r="W9" i="123"/>
  <c r="V9" i="123"/>
  <c r="U9" i="123"/>
  <c r="T9" i="123"/>
  <c r="S9" i="123"/>
  <c r="R9" i="123"/>
  <c r="Q9" i="123"/>
  <c r="P9" i="123"/>
  <c r="O9" i="123"/>
  <c r="N9" i="123"/>
  <c r="M9" i="123"/>
  <c r="L9" i="123"/>
  <c r="K9" i="123"/>
  <c r="J9" i="123"/>
  <c r="I9" i="123"/>
  <c r="H9" i="123"/>
  <c r="G9" i="123"/>
  <c r="F9" i="123"/>
  <c r="E9" i="123"/>
  <c r="D9" i="123"/>
  <c r="C9" i="123"/>
  <c r="B9" i="123"/>
  <c r="I7" i="123"/>
  <c r="E7" i="123"/>
  <c r="B7" i="123"/>
  <c r="B6" i="123"/>
  <c r="A6" i="123"/>
  <c r="H26" i="122"/>
  <c r="AS25" i="122"/>
  <c r="AA24" i="14" s="1"/>
  <c r="H25" i="122"/>
  <c r="G25" i="122"/>
  <c r="F25" i="122"/>
  <c r="E25" i="122"/>
  <c r="D25" i="122"/>
  <c r="C25" i="122"/>
  <c r="B25" i="122"/>
  <c r="A25" i="122"/>
  <c r="H23" i="122"/>
  <c r="AS22" i="122"/>
  <c r="AA21" i="14" s="1"/>
  <c r="H22" i="122"/>
  <c r="G22" i="122"/>
  <c r="F22" i="122"/>
  <c r="E22" i="122"/>
  <c r="D22" i="122"/>
  <c r="C22" i="122"/>
  <c r="B22" i="122"/>
  <c r="A22" i="122"/>
  <c r="H20" i="122"/>
  <c r="AS19" i="122"/>
  <c r="H19" i="122"/>
  <c r="G19" i="122"/>
  <c r="F19" i="122"/>
  <c r="E19" i="122"/>
  <c r="D19" i="122"/>
  <c r="C19" i="122"/>
  <c r="B19" i="122"/>
  <c r="A19" i="122"/>
  <c r="H17" i="122"/>
  <c r="AS16" i="122"/>
  <c r="H16" i="122"/>
  <c r="G16" i="122"/>
  <c r="F16" i="122"/>
  <c r="E16" i="122"/>
  <c r="D16" i="122"/>
  <c r="C16" i="122"/>
  <c r="B16" i="122"/>
  <c r="A16" i="122"/>
  <c r="H14" i="122"/>
  <c r="AS13" i="122"/>
  <c r="AA12" i="14" s="1"/>
  <c r="H13" i="122"/>
  <c r="G13" i="122"/>
  <c r="F13" i="122"/>
  <c r="E13" i="122"/>
  <c r="D13" i="122"/>
  <c r="C13" i="122"/>
  <c r="B13" i="122"/>
  <c r="A13" i="122"/>
  <c r="H11" i="122"/>
  <c r="AS10" i="122"/>
  <c r="AA9" i="14" s="1"/>
  <c r="H10" i="122"/>
  <c r="G10" i="122"/>
  <c r="F10" i="122"/>
  <c r="E10" i="122"/>
  <c r="D10" i="122"/>
  <c r="C10" i="122"/>
  <c r="B10" i="122"/>
  <c r="A10" i="122"/>
  <c r="AR9" i="122"/>
  <c r="AQ9" i="122"/>
  <c r="AP9" i="122"/>
  <c r="AO9" i="122"/>
  <c r="AN9" i="122"/>
  <c r="AM9" i="122"/>
  <c r="AL9" i="122"/>
  <c r="AK9" i="122"/>
  <c r="AJ9" i="122"/>
  <c r="AI9" i="122"/>
  <c r="AH9" i="122"/>
  <c r="AG9" i="122"/>
  <c r="AF9" i="122"/>
  <c r="AE9" i="122"/>
  <c r="AD9" i="122"/>
  <c r="AC9" i="122"/>
  <c r="AB9" i="122"/>
  <c r="AA9" i="122"/>
  <c r="Z9" i="122"/>
  <c r="Y9" i="122"/>
  <c r="X9" i="122"/>
  <c r="W9" i="122"/>
  <c r="V9" i="122"/>
  <c r="U9" i="122"/>
  <c r="T9" i="122"/>
  <c r="S9" i="122"/>
  <c r="R9" i="122"/>
  <c r="Q9" i="122"/>
  <c r="P9" i="122"/>
  <c r="O9" i="122"/>
  <c r="N9" i="122"/>
  <c r="M9" i="122"/>
  <c r="L9" i="122"/>
  <c r="K9" i="122"/>
  <c r="J9" i="122"/>
  <c r="I9" i="122"/>
  <c r="H9" i="122"/>
  <c r="G9" i="122"/>
  <c r="F9" i="122"/>
  <c r="E9" i="122"/>
  <c r="D9" i="122"/>
  <c r="C9" i="122"/>
  <c r="B9" i="122"/>
  <c r="I7" i="122"/>
  <c r="E7" i="122"/>
  <c r="B7" i="122"/>
  <c r="B6" i="122"/>
  <c r="A6" i="122"/>
  <c r="H26" i="121"/>
  <c r="AS25" i="121"/>
  <c r="H25" i="121"/>
  <c r="G25" i="121"/>
  <c r="F25" i="121"/>
  <c r="E25" i="121"/>
  <c r="D25" i="121"/>
  <c r="C25" i="121"/>
  <c r="B25" i="121"/>
  <c r="A25" i="121"/>
  <c r="H23" i="121"/>
  <c r="AS22" i="121"/>
  <c r="H22" i="121"/>
  <c r="G22" i="121"/>
  <c r="F22" i="121"/>
  <c r="E22" i="121"/>
  <c r="D22" i="121"/>
  <c r="C22" i="121"/>
  <c r="B22" i="121"/>
  <c r="A22" i="121"/>
  <c r="H20" i="121"/>
  <c r="AS19" i="121"/>
  <c r="H19" i="121"/>
  <c r="G19" i="121"/>
  <c r="F19" i="121"/>
  <c r="E19" i="121"/>
  <c r="D19" i="121"/>
  <c r="C19" i="121"/>
  <c r="B19" i="121"/>
  <c r="A19" i="121"/>
  <c r="H17" i="121"/>
  <c r="AS16" i="121"/>
  <c r="H16" i="121"/>
  <c r="G16" i="121"/>
  <c r="F16" i="121"/>
  <c r="E16" i="121"/>
  <c r="D16" i="121"/>
  <c r="C16" i="121"/>
  <c r="B16" i="121"/>
  <c r="A16" i="121"/>
  <c r="H14" i="121"/>
  <c r="AS13" i="121"/>
  <c r="H13" i="121"/>
  <c r="G13" i="121"/>
  <c r="F13" i="121"/>
  <c r="E13" i="121"/>
  <c r="D13" i="121"/>
  <c r="C13" i="121"/>
  <c r="B13" i="121"/>
  <c r="A13" i="121"/>
  <c r="H11" i="121"/>
  <c r="AS10" i="121"/>
  <c r="H10" i="121"/>
  <c r="G10" i="121"/>
  <c r="F10" i="121"/>
  <c r="E10" i="121"/>
  <c r="D10" i="121"/>
  <c r="C10" i="121"/>
  <c r="B10" i="121"/>
  <c r="A10" i="121"/>
  <c r="AR9" i="121"/>
  <c r="AQ9" i="121"/>
  <c r="AP9" i="121"/>
  <c r="AO9" i="121"/>
  <c r="AN9" i="121"/>
  <c r="AM9" i="121"/>
  <c r="AL9" i="121"/>
  <c r="AK9" i="121"/>
  <c r="AJ9" i="121"/>
  <c r="AI9" i="121"/>
  <c r="AH9" i="121"/>
  <c r="AG9" i="121"/>
  <c r="AF9" i="121"/>
  <c r="AE9" i="121"/>
  <c r="AD9" i="121"/>
  <c r="AC9" i="121"/>
  <c r="AB9" i="121"/>
  <c r="AA9" i="121"/>
  <c r="Z9" i="121"/>
  <c r="Y9" i="121"/>
  <c r="X9" i="121"/>
  <c r="W9" i="121"/>
  <c r="V9" i="121"/>
  <c r="U9" i="121"/>
  <c r="T9" i="121"/>
  <c r="S9" i="121"/>
  <c r="R9" i="121"/>
  <c r="Q9" i="121"/>
  <c r="P9" i="121"/>
  <c r="O9" i="121"/>
  <c r="N9" i="121"/>
  <c r="M9" i="121"/>
  <c r="L9" i="121"/>
  <c r="K9" i="121"/>
  <c r="J9" i="121"/>
  <c r="I9" i="121"/>
  <c r="H9" i="121"/>
  <c r="G9" i="121"/>
  <c r="F9" i="121"/>
  <c r="E9" i="121"/>
  <c r="D9" i="121"/>
  <c r="C9" i="121"/>
  <c r="B9" i="121"/>
  <c r="I7" i="121"/>
  <c r="E7" i="121"/>
  <c r="B7" i="121"/>
  <c r="B6" i="121"/>
  <c r="A6" i="121"/>
  <c r="H26" i="120"/>
  <c r="AS25" i="120"/>
  <c r="W24" i="14" s="1"/>
  <c r="H25" i="120"/>
  <c r="G25" i="120"/>
  <c r="F25" i="120"/>
  <c r="E25" i="120"/>
  <c r="D25" i="120"/>
  <c r="C25" i="120"/>
  <c r="B25" i="120"/>
  <c r="A25" i="120"/>
  <c r="H23" i="120"/>
  <c r="AS22" i="120"/>
  <c r="W21" i="14" s="1"/>
  <c r="H22" i="120"/>
  <c r="G22" i="120"/>
  <c r="F22" i="120"/>
  <c r="E22" i="120"/>
  <c r="D22" i="120"/>
  <c r="C22" i="120"/>
  <c r="B22" i="120"/>
  <c r="A22" i="120"/>
  <c r="H20" i="120"/>
  <c r="AS19" i="120"/>
  <c r="H19" i="120"/>
  <c r="G19" i="120"/>
  <c r="F19" i="120"/>
  <c r="E19" i="120"/>
  <c r="D19" i="120"/>
  <c r="C19" i="120"/>
  <c r="B19" i="120"/>
  <c r="A19" i="120"/>
  <c r="H17" i="120"/>
  <c r="AS16" i="120"/>
  <c r="W15" i="14" s="1"/>
  <c r="H16" i="120"/>
  <c r="G16" i="120"/>
  <c r="F16" i="120"/>
  <c r="E16" i="120"/>
  <c r="D16" i="120"/>
  <c r="C16" i="120"/>
  <c r="B16" i="120"/>
  <c r="A16" i="120"/>
  <c r="H14" i="120"/>
  <c r="AS13" i="120"/>
  <c r="W12" i="14" s="1"/>
  <c r="H13" i="120"/>
  <c r="G13" i="120"/>
  <c r="F13" i="120"/>
  <c r="E13" i="120"/>
  <c r="D13" i="120"/>
  <c r="C13" i="120"/>
  <c r="B13" i="120"/>
  <c r="A13" i="120"/>
  <c r="H11" i="120"/>
  <c r="AS10" i="120"/>
  <c r="W9" i="14" s="1"/>
  <c r="H10" i="120"/>
  <c r="G10" i="120"/>
  <c r="F10" i="120"/>
  <c r="E10" i="120"/>
  <c r="D10" i="120"/>
  <c r="C10" i="120"/>
  <c r="B10" i="120"/>
  <c r="A10" i="120"/>
  <c r="AR9" i="120"/>
  <c r="AQ9" i="120"/>
  <c r="AP9" i="120"/>
  <c r="AO9" i="120"/>
  <c r="AN9" i="120"/>
  <c r="AM9" i="120"/>
  <c r="AL9" i="120"/>
  <c r="AK9" i="120"/>
  <c r="AJ9" i="120"/>
  <c r="AI9" i="120"/>
  <c r="AH9" i="120"/>
  <c r="AG9" i="120"/>
  <c r="AF9" i="120"/>
  <c r="AE9" i="120"/>
  <c r="AD9" i="120"/>
  <c r="AC9" i="120"/>
  <c r="AB9" i="120"/>
  <c r="AA9" i="120"/>
  <c r="Z9" i="120"/>
  <c r="Y9" i="120"/>
  <c r="X9" i="120"/>
  <c r="W9" i="120"/>
  <c r="V9" i="120"/>
  <c r="U9" i="120"/>
  <c r="T9" i="120"/>
  <c r="S9" i="120"/>
  <c r="R9" i="120"/>
  <c r="Q9" i="120"/>
  <c r="P9" i="120"/>
  <c r="O9" i="120"/>
  <c r="N9" i="120"/>
  <c r="M9" i="120"/>
  <c r="L9" i="120"/>
  <c r="K9" i="120"/>
  <c r="J9" i="120"/>
  <c r="I9" i="120"/>
  <c r="H9" i="120"/>
  <c r="G9" i="120"/>
  <c r="F9" i="120"/>
  <c r="E9" i="120"/>
  <c r="D9" i="120"/>
  <c r="C9" i="120"/>
  <c r="B9" i="120"/>
  <c r="I7" i="120"/>
  <c r="E7" i="120"/>
  <c r="B7" i="120"/>
  <c r="B6" i="120"/>
  <c r="A6" i="120"/>
  <c r="H26" i="91"/>
  <c r="AS25" i="91"/>
  <c r="H25" i="91"/>
  <c r="G25" i="91"/>
  <c r="F25" i="91"/>
  <c r="E25" i="91"/>
  <c r="D25" i="91"/>
  <c r="C25" i="91"/>
  <c r="B25" i="91"/>
  <c r="A25" i="91"/>
  <c r="H23" i="91"/>
  <c r="AS22" i="91"/>
  <c r="H22" i="91"/>
  <c r="G22" i="91"/>
  <c r="F22" i="91"/>
  <c r="E22" i="91"/>
  <c r="D22" i="91"/>
  <c r="C22" i="91"/>
  <c r="B22" i="91"/>
  <c r="A22" i="91"/>
  <c r="H20" i="91"/>
  <c r="AS19" i="91"/>
  <c r="H19" i="91"/>
  <c r="G19" i="91"/>
  <c r="F19" i="91"/>
  <c r="E19" i="91"/>
  <c r="D19" i="91"/>
  <c r="C19" i="91"/>
  <c r="B19" i="91"/>
  <c r="A19" i="91"/>
  <c r="H17" i="91"/>
  <c r="AS16" i="91"/>
  <c r="H16" i="91"/>
  <c r="G16" i="91"/>
  <c r="F16" i="91"/>
  <c r="E16" i="91"/>
  <c r="D16" i="91"/>
  <c r="C16" i="91"/>
  <c r="B16" i="91"/>
  <c r="A16" i="91"/>
  <c r="H14" i="91"/>
  <c r="AS13" i="91"/>
  <c r="H13" i="91"/>
  <c r="G13" i="91"/>
  <c r="F13" i="91"/>
  <c r="E13" i="91"/>
  <c r="D13" i="91"/>
  <c r="C13" i="91"/>
  <c r="B13" i="91"/>
  <c r="A13" i="91"/>
  <c r="H11" i="91"/>
  <c r="AS10" i="91"/>
  <c r="H10" i="91"/>
  <c r="G10" i="91"/>
  <c r="F10" i="91"/>
  <c r="E10" i="91"/>
  <c r="D10" i="91"/>
  <c r="C10" i="91"/>
  <c r="B10" i="91"/>
  <c r="A10" i="91"/>
  <c r="AR9" i="91"/>
  <c r="AQ9" i="91"/>
  <c r="AP9" i="91"/>
  <c r="AO9" i="91"/>
  <c r="AN9" i="91"/>
  <c r="AM9" i="91"/>
  <c r="AL9" i="91"/>
  <c r="AK9" i="91"/>
  <c r="AJ9" i="91"/>
  <c r="AI9" i="91"/>
  <c r="AH9" i="91"/>
  <c r="AG9" i="91"/>
  <c r="AF9" i="91"/>
  <c r="AE9" i="91"/>
  <c r="AD9" i="91"/>
  <c r="AC9" i="91"/>
  <c r="AB9" i="91"/>
  <c r="AA9" i="91"/>
  <c r="Z9" i="91"/>
  <c r="Y9" i="91"/>
  <c r="X9" i="91"/>
  <c r="W9" i="91"/>
  <c r="V9" i="91"/>
  <c r="U9" i="91"/>
  <c r="T9" i="91"/>
  <c r="S9" i="91"/>
  <c r="R9" i="91"/>
  <c r="Q9" i="91"/>
  <c r="P9" i="91"/>
  <c r="O9" i="91"/>
  <c r="N9" i="91"/>
  <c r="M9" i="91"/>
  <c r="L9" i="91"/>
  <c r="K9" i="91"/>
  <c r="J9" i="91"/>
  <c r="I9" i="91"/>
  <c r="H9" i="91"/>
  <c r="G9" i="91"/>
  <c r="F9" i="91"/>
  <c r="E9" i="91"/>
  <c r="D9" i="91"/>
  <c r="C9" i="91"/>
  <c r="B9" i="91"/>
  <c r="I7" i="91"/>
  <c r="E7" i="91"/>
  <c r="B7" i="91"/>
  <c r="B6" i="91"/>
  <c r="A6" i="91"/>
  <c r="H26" i="90"/>
  <c r="AS25" i="90"/>
  <c r="S24" i="14" s="1"/>
  <c r="H25" i="90"/>
  <c r="G25" i="90"/>
  <c r="F25" i="90"/>
  <c r="E25" i="90"/>
  <c r="D25" i="90"/>
  <c r="C25" i="90"/>
  <c r="B25" i="90"/>
  <c r="A25" i="90"/>
  <c r="H23" i="90"/>
  <c r="AS22" i="90"/>
  <c r="H22" i="90"/>
  <c r="G22" i="90"/>
  <c r="F22" i="90"/>
  <c r="E22" i="90"/>
  <c r="D22" i="90"/>
  <c r="C22" i="90"/>
  <c r="B22" i="90"/>
  <c r="A22" i="90"/>
  <c r="H20" i="90"/>
  <c r="AS19" i="90"/>
  <c r="H19" i="90"/>
  <c r="G19" i="90"/>
  <c r="F19" i="90"/>
  <c r="E19" i="90"/>
  <c r="D19" i="90"/>
  <c r="C19" i="90"/>
  <c r="B19" i="90"/>
  <c r="A19" i="90"/>
  <c r="H17" i="90"/>
  <c r="AS16" i="90"/>
  <c r="H16" i="90"/>
  <c r="G16" i="90"/>
  <c r="F16" i="90"/>
  <c r="E16" i="90"/>
  <c r="D16" i="90"/>
  <c r="C16" i="90"/>
  <c r="B16" i="90"/>
  <c r="A16" i="90"/>
  <c r="H14" i="90"/>
  <c r="AS13" i="90"/>
  <c r="S12" i="14" s="1"/>
  <c r="H13" i="90"/>
  <c r="G13" i="90"/>
  <c r="F13" i="90"/>
  <c r="E13" i="90"/>
  <c r="D13" i="90"/>
  <c r="C13" i="90"/>
  <c r="B13" i="90"/>
  <c r="A13" i="90"/>
  <c r="H11" i="90"/>
  <c r="AS10" i="90"/>
  <c r="S9" i="14" s="1"/>
  <c r="H10" i="90"/>
  <c r="G10" i="90"/>
  <c r="F10" i="90"/>
  <c r="E10" i="90"/>
  <c r="D10" i="90"/>
  <c r="C10" i="90"/>
  <c r="B10" i="90"/>
  <c r="A10" i="90"/>
  <c r="AR9" i="90"/>
  <c r="AQ9" i="90"/>
  <c r="AP9" i="90"/>
  <c r="AO9" i="90"/>
  <c r="AN9" i="90"/>
  <c r="AM9" i="90"/>
  <c r="AL9" i="90"/>
  <c r="AK9" i="90"/>
  <c r="AJ9" i="90"/>
  <c r="AI9" i="90"/>
  <c r="AH9" i="90"/>
  <c r="AG9" i="90"/>
  <c r="AF9" i="90"/>
  <c r="AE9" i="90"/>
  <c r="AD9" i="90"/>
  <c r="AC9" i="90"/>
  <c r="AB9" i="90"/>
  <c r="AA9" i="90"/>
  <c r="Z9" i="90"/>
  <c r="Y9" i="90"/>
  <c r="X9" i="90"/>
  <c r="W9" i="90"/>
  <c r="V9" i="90"/>
  <c r="U9" i="90"/>
  <c r="T9" i="90"/>
  <c r="S9" i="90"/>
  <c r="R9" i="90"/>
  <c r="Q9" i="90"/>
  <c r="P9" i="90"/>
  <c r="O9" i="90"/>
  <c r="N9" i="90"/>
  <c r="M9" i="90"/>
  <c r="L9" i="90"/>
  <c r="K9" i="90"/>
  <c r="J9" i="90"/>
  <c r="I9" i="90"/>
  <c r="H9" i="90"/>
  <c r="G9" i="90"/>
  <c r="F9" i="90"/>
  <c r="E9" i="90"/>
  <c r="D9" i="90"/>
  <c r="C9" i="90"/>
  <c r="B9" i="90"/>
  <c r="I7" i="90"/>
  <c r="E7" i="90"/>
  <c r="B7" i="90"/>
  <c r="B6" i="90"/>
  <c r="A6" i="90"/>
  <c r="H26" i="87"/>
  <c r="AS25" i="87"/>
  <c r="Q24" i="14" s="1"/>
  <c r="H25" i="87"/>
  <c r="G25" i="87"/>
  <c r="F25" i="87"/>
  <c r="E25" i="87"/>
  <c r="D25" i="87"/>
  <c r="C25" i="87"/>
  <c r="B25" i="87"/>
  <c r="A25" i="87"/>
  <c r="H23" i="87"/>
  <c r="AS22" i="87"/>
  <c r="Q21" i="14" s="1"/>
  <c r="H22" i="87"/>
  <c r="G22" i="87"/>
  <c r="F22" i="87"/>
  <c r="E22" i="87"/>
  <c r="D22" i="87"/>
  <c r="C22" i="87"/>
  <c r="B22" i="87"/>
  <c r="A22" i="87"/>
  <c r="H20" i="87"/>
  <c r="AS19" i="87"/>
  <c r="Q18" i="14" s="1"/>
  <c r="H19" i="87"/>
  <c r="G19" i="87"/>
  <c r="F19" i="87"/>
  <c r="E19" i="87"/>
  <c r="D19" i="87"/>
  <c r="C19" i="87"/>
  <c r="B19" i="87"/>
  <c r="A19" i="87"/>
  <c r="H17" i="87"/>
  <c r="AS16" i="87"/>
  <c r="Q15" i="14" s="1"/>
  <c r="H16" i="87"/>
  <c r="G16" i="87"/>
  <c r="F16" i="87"/>
  <c r="E16" i="87"/>
  <c r="D16" i="87"/>
  <c r="C16" i="87"/>
  <c r="B16" i="87"/>
  <c r="A16" i="87"/>
  <c r="H14" i="87"/>
  <c r="AS13" i="87"/>
  <c r="Q12" i="14" s="1"/>
  <c r="H13" i="87"/>
  <c r="G13" i="87"/>
  <c r="F13" i="87"/>
  <c r="E13" i="87"/>
  <c r="D13" i="87"/>
  <c r="C13" i="87"/>
  <c r="B13" i="87"/>
  <c r="A13" i="87"/>
  <c r="H11" i="87"/>
  <c r="H10" i="87"/>
  <c r="G10" i="87"/>
  <c r="F10" i="87"/>
  <c r="E10" i="87"/>
  <c r="D10" i="87"/>
  <c r="C10" i="87"/>
  <c r="B10" i="87"/>
  <c r="A10" i="87"/>
  <c r="AR9" i="87"/>
  <c r="AQ9" i="87"/>
  <c r="AP9" i="87"/>
  <c r="AO9" i="87"/>
  <c r="AN9" i="87"/>
  <c r="AM9" i="87"/>
  <c r="AL9" i="87"/>
  <c r="AK9" i="87"/>
  <c r="AJ9" i="87"/>
  <c r="AI9" i="87"/>
  <c r="AH9" i="87"/>
  <c r="AG9" i="87"/>
  <c r="AF9" i="87"/>
  <c r="AE9" i="87"/>
  <c r="AD9" i="87"/>
  <c r="AC9" i="87"/>
  <c r="AB9" i="87"/>
  <c r="AA9" i="87"/>
  <c r="Z9" i="87"/>
  <c r="Y9" i="87"/>
  <c r="X9" i="87"/>
  <c r="W9" i="87"/>
  <c r="V9" i="87"/>
  <c r="U9" i="87"/>
  <c r="T9" i="87"/>
  <c r="S9" i="87"/>
  <c r="R9" i="87"/>
  <c r="Q9" i="87"/>
  <c r="P9" i="87"/>
  <c r="O9" i="87"/>
  <c r="N9" i="87"/>
  <c r="M9" i="87"/>
  <c r="L9" i="87"/>
  <c r="K9" i="87"/>
  <c r="J9" i="87"/>
  <c r="I9" i="87"/>
  <c r="H9" i="87"/>
  <c r="G9" i="87"/>
  <c r="F9" i="87"/>
  <c r="E9" i="87"/>
  <c r="D9" i="87"/>
  <c r="C9" i="87"/>
  <c r="B9" i="87"/>
  <c r="I7" i="87"/>
  <c r="E7" i="87"/>
  <c r="B7" i="87"/>
  <c r="B6" i="87"/>
  <c r="A6" i="87"/>
  <c r="H26" i="83"/>
  <c r="H25" i="83"/>
  <c r="G25" i="83"/>
  <c r="F25" i="83"/>
  <c r="E25" i="83"/>
  <c r="D25" i="83"/>
  <c r="C25" i="83"/>
  <c r="B25" i="83"/>
  <c r="A25" i="83"/>
  <c r="H23" i="83"/>
  <c r="H22" i="83"/>
  <c r="G22" i="83"/>
  <c r="F22" i="83"/>
  <c r="E22" i="83"/>
  <c r="D22" i="83"/>
  <c r="C22" i="83"/>
  <c r="B22" i="83"/>
  <c r="A22" i="83"/>
  <c r="H20" i="83"/>
  <c r="AS19" i="83"/>
  <c r="H19" i="83"/>
  <c r="G19" i="83"/>
  <c r="F19" i="83"/>
  <c r="E19" i="83"/>
  <c r="D19" i="83"/>
  <c r="C19" i="83"/>
  <c r="B19" i="83"/>
  <c r="A19" i="83"/>
  <c r="H17" i="83"/>
  <c r="AS16" i="83"/>
  <c r="H16" i="83"/>
  <c r="G16" i="83"/>
  <c r="F16" i="83"/>
  <c r="E16" i="83"/>
  <c r="D16" i="83"/>
  <c r="C16" i="83"/>
  <c r="B16" i="83"/>
  <c r="A16" i="83"/>
  <c r="H14" i="83"/>
  <c r="AS13" i="83"/>
  <c r="H13" i="83"/>
  <c r="G13" i="83"/>
  <c r="F13" i="83"/>
  <c r="E13" i="83"/>
  <c r="D13" i="83"/>
  <c r="C13" i="83"/>
  <c r="B13" i="83"/>
  <c r="A13" i="83"/>
  <c r="H11" i="83"/>
  <c r="AS10" i="83"/>
  <c r="H10" i="83"/>
  <c r="G10" i="83"/>
  <c r="F10" i="83"/>
  <c r="E10" i="83"/>
  <c r="D10" i="83"/>
  <c r="C10" i="83"/>
  <c r="B10" i="83"/>
  <c r="A10" i="83"/>
  <c r="AR9" i="83"/>
  <c r="AQ9" i="83"/>
  <c r="AP9" i="83"/>
  <c r="AO9" i="83"/>
  <c r="AN9" i="83"/>
  <c r="AM9" i="83"/>
  <c r="AL9" i="83"/>
  <c r="AK9" i="83"/>
  <c r="AJ9" i="83"/>
  <c r="AI9" i="83"/>
  <c r="AH9" i="83"/>
  <c r="AG9" i="83"/>
  <c r="AF9" i="83"/>
  <c r="AE9" i="83"/>
  <c r="AD9" i="83"/>
  <c r="AC9" i="83"/>
  <c r="AB9" i="83"/>
  <c r="AA9" i="83"/>
  <c r="Z9" i="83"/>
  <c r="Y9" i="83"/>
  <c r="X9" i="83"/>
  <c r="W9" i="83"/>
  <c r="V9" i="83"/>
  <c r="U9" i="83"/>
  <c r="T9" i="83"/>
  <c r="S9" i="83"/>
  <c r="R9" i="83"/>
  <c r="Q9" i="83"/>
  <c r="P9" i="83"/>
  <c r="O9" i="83"/>
  <c r="N9" i="83"/>
  <c r="M9" i="83"/>
  <c r="L9" i="83"/>
  <c r="K9" i="83"/>
  <c r="J9" i="83"/>
  <c r="I9" i="83"/>
  <c r="H9" i="83"/>
  <c r="G9" i="83"/>
  <c r="F9" i="83"/>
  <c r="E9" i="83"/>
  <c r="D9" i="83"/>
  <c r="C9" i="83"/>
  <c r="B9" i="83"/>
  <c r="I7" i="83"/>
  <c r="E7" i="83"/>
  <c r="B7" i="83"/>
  <c r="B6" i="83"/>
  <c r="A6" i="83"/>
  <c r="H26" i="79"/>
  <c r="AS25" i="79"/>
  <c r="M24" i="14" s="1"/>
  <c r="H25" i="79"/>
  <c r="G25" i="79"/>
  <c r="F25" i="79"/>
  <c r="E25" i="79"/>
  <c r="D25" i="79"/>
  <c r="C25" i="79"/>
  <c r="B25" i="79"/>
  <c r="A25" i="79"/>
  <c r="H23" i="79"/>
  <c r="AS22" i="79"/>
  <c r="H22" i="79"/>
  <c r="G22" i="79"/>
  <c r="F22" i="79"/>
  <c r="E22" i="79"/>
  <c r="D22" i="79"/>
  <c r="C22" i="79"/>
  <c r="B22" i="79"/>
  <c r="A22" i="79"/>
  <c r="H20" i="79"/>
  <c r="AS19" i="79"/>
  <c r="H19" i="79"/>
  <c r="G19" i="79"/>
  <c r="F19" i="79"/>
  <c r="E19" i="79"/>
  <c r="D19" i="79"/>
  <c r="C19" i="79"/>
  <c r="B19" i="79"/>
  <c r="A19" i="79"/>
  <c r="H17" i="79"/>
  <c r="AS16" i="79"/>
  <c r="M15" i="14" s="1"/>
  <c r="H16" i="79"/>
  <c r="G16" i="79"/>
  <c r="F16" i="79"/>
  <c r="E16" i="79"/>
  <c r="D16" i="79"/>
  <c r="C16" i="79"/>
  <c r="B16" i="79"/>
  <c r="A16" i="79"/>
  <c r="H14" i="79"/>
  <c r="AS13" i="79"/>
  <c r="M12" i="14" s="1"/>
  <c r="H13" i="79"/>
  <c r="G13" i="79"/>
  <c r="F13" i="79"/>
  <c r="E13" i="79"/>
  <c r="D13" i="79"/>
  <c r="C13" i="79"/>
  <c r="B13" i="79"/>
  <c r="A13" i="79"/>
  <c r="H11" i="79"/>
  <c r="AS10" i="79"/>
  <c r="H10" i="79"/>
  <c r="G10" i="79"/>
  <c r="F10" i="79"/>
  <c r="E10" i="79"/>
  <c r="D10" i="79"/>
  <c r="C10" i="79"/>
  <c r="B10" i="79"/>
  <c r="A10" i="79"/>
  <c r="AR9" i="79"/>
  <c r="AQ9" i="79"/>
  <c r="AP9" i="79"/>
  <c r="AO9" i="79"/>
  <c r="AN9" i="79"/>
  <c r="AM9" i="79"/>
  <c r="AL9" i="79"/>
  <c r="AK9" i="79"/>
  <c r="AJ9" i="79"/>
  <c r="AI9" i="79"/>
  <c r="AH9" i="79"/>
  <c r="AG9" i="79"/>
  <c r="AF9" i="79"/>
  <c r="AE9" i="79"/>
  <c r="AD9" i="79"/>
  <c r="AC9" i="79"/>
  <c r="AB9" i="79"/>
  <c r="AA9" i="79"/>
  <c r="Z9" i="79"/>
  <c r="Y9" i="79"/>
  <c r="X9" i="79"/>
  <c r="W9" i="79"/>
  <c r="V9" i="79"/>
  <c r="U9" i="79"/>
  <c r="T9" i="79"/>
  <c r="S9" i="79"/>
  <c r="R9" i="79"/>
  <c r="Q9" i="79"/>
  <c r="P9" i="79"/>
  <c r="O9" i="79"/>
  <c r="N9" i="79"/>
  <c r="M9" i="79"/>
  <c r="L9" i="79"/>
  <c r="K9" i="79"/>
  <c r="J9" i="79"/>
  <c r="I9" i="79"/>
  <c r="H9" i="79"/>
  <c r="G9" i="79"/>
  <c r="F9" i="79"/>
  <c r="E9" i="79"/>
  <c r="D9" i="79"/>
  <c r="C9" i="79"/>
  <c r="B9" i="79"/>
  <c r="I7" i="79"/>
  <c r="E7" i="79"/>
  <c r="B7" i="79"/>
  <c r="B6" i="79"/>
  <c r="A6" i="79"/>
  <c r="J9" i="74"/>
  <c r="K9" i="74"/>
  <c r="L9" i="74"/>
  <c r="M9" i="74"/>
  <c r="N9" i="74"/>
  <c r="O9" i="74"/>
  <c r="P9" i="74"/>
  <c r="Q9" i="74"/>
  <c r="R9" i="74"/>
  <c r="S9" i="74"/>
  <c r="T9" i="74"/>
  <c r="U9" i="74"/>
  <c r="V9" i="74"/>
  <c r="W9" i="74"/>
  <c r="X9" i="74"/>
  <c r="Y9" i="74"/>
  <c r="Z9" i="74"/>
  <c r="AA9" i="74"/>
  <c r="AB9" i="74"/>
  <c r="AC9" i="74"/>
  <c r="AD9" i="74"/>
  <c r="AE9" i="74"/>
  <c r="AF9" i="74"/>
  <c r="AG9" i="74"/>
  <c r="AH9" i="74"/>
  <c r="AI9" i="74"/>
  <c r="AJ9" i="74"/>
  <c r="AK9" i="74"/>
  <c r="AL9" i="74"/>
  <c r="AM9" i="74"/>
  <c r="AN9" i="74"/>
  <c r="AO9" i="74"/>
  <c r="AP9" i="74"/>
  <c r="AQ9" i="74"/>
  <c r="AR9" i="74"/>
  <c r="I9" i="74"/>
  <c r="H26" i="74"/>
  <c r="AS25" i="74"/>
  <c r="K24" i="14" s="1"/>
  <c r="H25" i="74"/>
  <c r="G25" i="74"/>
  <c r="F25" i="74"/>
  <c r="E25" i="74"/>
  <c r="D25" i="74"/>
  <c r="C25" i="74"/>
  <c r="B25" i="74"/>
  <c r="A25" i="74"/>
  <c r="H23" i="74"/>
  <c r="H22" i="74"/>
  <c r="G22" i="74"/>
  <c r="F22" i="74"/>
  <c r="E22" i="74"/>
  <c r="D22" i="74"/>
  <c r="C22" i="74"/>
  <c r="B22" i="74"/>
  <c r="A22" i="74"/>
  <c r="H20" i="74"/>
  <c r="AS19" i="74"/>
  <c r="H19" i="74"/>
  <c r="G19" i="74"/>
  <c r="F19" i="74"/>
  <c r="E19" i="74"/>
  <c r="D19" i="74"/>
  <c r="C19" i="74"/>
  <c r="B19" i="74"/>
  <c r="A19" i="74"/>
  <c r="H17" i="74"/>
  <c r="AS16" i="74"/>
  <c r="H16" i="74"/>
  <c r="G16" i="74"/>
  <c r="F16" i="74"/>
  <c r="E16" i="74"/>
  <c r="D16" i="74"/>
  <c r="C16" i="74"/>
  <c r="B16" i="74"/>
  <c r="A16" i="74"/>
  <c r="H14" i="74"/>
  <c r="AS13" i="74"/>
  <c r="H13" i="74"/>
  <c r="G13" i="74"/>
  <c r="F13" i="74"/>
  <c r="E13" i="74"/>
  <c r="D13" i="74"/>
  <c r="C13" i="74"/>
  <c r="B13" i="74"/>
  <c r="A13" i="74"/>
  <c r="H11" i="74"/>
  <c r="AS10" i="74"/>
  <c r="H10" i="74"/>
  <c r="G10" i="74"/>
  <c r="F10" i="74"/>
  <c r="E10" i="74"/>
  <c r="D10" i="74"/>
  <c r="C10" i="74"/>
  <c r="B10" i="74"/>
  <c r="A10" i="74"/>
  <c r="H9" i="74"/>
  <c r="G9" i="74"/>
  <c r="F9" i="74"/>
  <c r="E9" i="74"/>
  <c r="D9" i="74"/>
  <c r="C9" i="74"/>
  <c r="B9" i="74"/>
  <c r="I7" i="74"/>
  <c r="E7" i="74"/>
  <c r="B7" i="74"/>
  <c r="B6" i="74"/>
  <c r="A6" i="74"/>
  <c r="I7" i="29"/>
  <c r="H26" i="29"/>
  <c r="H25" i="29"/>
  <c r="G25" i="29"/>
  <c r="F25" i="29"/>
  <c r="E25" i="29"/>
  <c r="D25" i="29"/>
  <c r="C25" i="29"/>
  <c r="B25" i="29"/>
  <c r="A25" i="29"/>
  <c r="H23" i="29"/>
  <c r="H22" i="29"/>
  <c r="G22" i="29"/>
  <c r="F22" i="29"/>
  <c r="E22" i="29"/>
  <c r="D22" i="29"/>
  <c r="C22" i="29"/>
  <c r="B22" i="29"/>
  <c r="A22" i="29"/>
  <c r="H20" i="29"/>
  <c r="H19" i="29"/>
  <c r="G19" i="29"/>
  <c r="F19" i="29"/>
  <c r="E19" i="29"/>
  <c r="D19" i="29"/>
  <c r="C19" i="29"/>
  <c r="B19" i="29"/>
  <c r="A19" i="29"/>
  <c r="H17" i="29"/>
  <c r="H16" i="29"/>
  <c r="G16" i="29"/>
  <c r="F16" i="29"/>
  <c r="E16" i="29"/>
  <c r="D16" i="29"/>
  <c r="C16" i="29"/>
  <c r="B16" i="29"/>
  <c r="A16" i="29"/>
  <c r="H14" i="29"/>
  <c r="H13" i="29"/>
  <c r="G13" i="29"/>
  <c r="F13" i="29"/>
  <c r="E13" i="29"/>
  <c r="D13" i="29"/>
  <c r="C13" i="29"/>
  <c r="B13" i="29"/>
  <c r="A13" i="29"/>
  <c r="H11" i="29"/>
  <c r="H10" i="29"/>
  <c r="G10" i="29"/>
  <c r="F10" i="29"/>
  <c r="E10" i="29"/>
  <c r="D10" i="29"/>
  <c r="C10" i="29"/>
  <c r="B10" i="29"/>
  <c r="A10" i="29"/>
  <c r="H9" i="29"/>
  <c r="G9" i="29"/>
  <c r="F9" i="29"/>
  <c r="E9" i="29"/>
  <c r="D9" i="29"/>
  <c r="C9" i="29"/>
  <c r="B9" i="29"/>
  <c r="E7" i="29"/>
  <c r="B7" i="29"/>
  <c r="B6" i="29"/>
  <c r="A6" i="29"/>
  <c r="AS19" i="29"/>
  <c r="AS16" i="29"/>
  <c r="U24" i="14"/>
  <c r="O24" i="14"/>
  <c r="A1" i="140"/>
  <c r="A1" i="139"/>
  <c r="A1" i="138"/>
  <c r="A1" i="137"/>
  <c r="A1" i="136"/>
  <c r="A1" i="135"/>
  <c r="A1" i="134"/>
  <c r="A1" i="133"/>
  <c r="A1" i="132"/>
  <c r="A1" i="131"/>
  <c r="A1" i="129"/>
  <c r="A1" i="128"/>
  <c r="AG18" i="14"/>
  <c r="A1" i="127"/>
  <c r="A1" i="126"/>
  <c r="A1" i="125"/>
  <c r="AC21" i="14"/>
  <c r="AC18" i="14"/>
  <c r="A1" i="123"/>
  <c r="AA18" i="14"/>
  <c r="AA15" i="14"/>
  <c r="A1" i="122"/>
  <c r="A1" i="121"/>
  <c r="W18" i="14"/>
  <c r="A1" i="120"/>
  <c r="Y15" i="14" l="1"/>
  <c r="AQ18" i="14"/>
  <c r="AQ21" i="14"/>
  <c r="AU21" i="14"/>
  <c r="AU15" i="14"/>
  <c r="BY12" i="14"/>
  <c r="AQ24" i="14"/>
  <c r="AQ9" i="14"/>
  <c r="AI12" i="14"/>
  <c r="K12" i="14"/>
  <c r="Y24" i="14"/>
  <c r="I18" i="14"/>
  <c r="I15" i="14"/>
  <c r="AW18" i="14"/>
  <c r="AW15" i="14"/>
  <c r="BA24" i="14"/>
  <c r="BE18" i="14"/>
  <c r="BC12" i="14"/>
  <c r="BI21" i="14"/>
  <c r="BO12" i="14"/>
  <c r="BY18" i="14"/>
  <c r="CA12" i="14"/>
  <c r="CA24" i="14"/>
  <c r="CC15" i="14"/>
  <c r="CE18" i="14"/>
  <c r="CE12" i="14"/>
  <c r="AS21" i="14"/>
  <c r="S21" i="14"/>
  <c r="S18" i="14"/>
  <c r="S15" i="14"/>
  <c r="K18" i="14"/>
  <c r="K9" i="14"/>
  <c r="CI9" i="14"/>
  <c r="CI21" i="14"/>
  <c r="CI12" i="14"/>
  <c r="CI24" i="14"/>
  <c r="CE15" i="14"/>
  <c r="CE24" i="14"/>
  <c r="CC18" i="14"/>
  <c r="CC9" i="14"/>
  <c r="CC21" i="14"/>
  <c r="CC12" i="14"/>
  <c r="CA18" i="14"/>
  <c r="CA9" i="14"/>
  <c r="CA21" i="14"/>
  <c r="BY15" i="14"/>
  <c r="BY9" i="14"/>
  <c r="BY21" i="14"/>
  <c r="BO24" i="14"/>
  <c r="BK12" i="14"/>
  <c r="BK24" i="14"/>
  <c r="BI18" i="14"/>
  <c r="BI12" i="14"/>
  <c r="BI24" i="14"/>
  <c r="BI15" i="14"/>
  <c r="Y9" i="181"/>
  <c r="Y9" i="189"/>
  <c r="Q9" i="181"/>
  <c r="Q9" i="189"/>
  <c r="AO9" i="181"/>
  <c r="AO9" i="189"/>
  <c r="Q9" i="169"/>
  <c r="Q9" i="196"/>
  <c r="Y9" i="170"/>
  <c r="X9" i="173"/>
  <c r="Q9" i="183"/>
  <c r="P9" i="184"/>
  <c r="Q9" i="198"/>
  <c r="Q9" i="199"/>
  <c r="AF9" i="200"/>
  <c r="O9" i="164"/>
  <c r="W9" i="164"/>
  <c r="AE9" i="164"/>
  <c r="AM9" i="164"/>
  <c r="Q9" i="173"/>
  <c r="Y9" i="173"/>
  <c r="AG9" i="173"/>
  <c r="AO9" i="173"/>
  <c r="P9" i="174"/>
  <c r="X9" i="174"/>
  <c r="AF9" i="174"/>
  <c r="AN9" i="174"/>
  <c r="O9" i="175"/>
  <c r="W9" i="175"/>
  <c r="AE9" i="175"/>
  <c r="AM9" i="175"/>
  <c r="Q9" i="184"/>
  <c r="Y9" i="184"/>
  <c r="AG9" i="184"/>
  <c r="AO9" i="184"/>
  <c r="P9" i="185"/>
  <c r="X9" i="185"/>
  <c r="AF9" i="185"/>
  <c r="AN9" i="185"/>
  <c r="O9" i="186"/>
  <c r="W9" i="186"/>
  <c r="AE9" i="186"/>
  <c r="AM9" i="186"/>
  <c r="Q9" i="200"/>
  <c r="Y9" i="200"/>
  <c r="AG9" i="200"/>
  <c r="AO9" i="200"/>
  <c r="P9" i="201"/>
  <c r="X9" i="201"/>
  <c r="AF9" i="201"/>
  <c r="AN9" i="201"/>
  <c r="P9" i="202"/>
  <c r="X9" i="202"/>
  <c r="AF9" i="202"/>
  <c r="AN9" i="202"/>
  <c r="O9" i="203"/>
  <c r="W9" i="203"/>
  <c r="AE9" i="203"/>
  <c r="AM9" i="203"/>
  <c r="O9" i="204"/>
  <c r="W9" i="204"/>
  <c r="AE9" i="204"/>
  <c r="AM9" i="204"/>
  <c r="AG9" i="169"/>
  <c r="AG9" i="182"/>
  <c r="AG9" i="196"/>
  <c r="AO9" i="170"/>
  <c r="AN9" i="173"/>
  <c r="Y9" i="183"/>
  <c r="X9" i="184"/>
  <c r="AO9" i="198"/>
  <c r="AO9" i="199"/>
  <c r="P9" i="200"/>
  <c r="P9" i="164"/>
  <c r="X9" i="164"/>
  <c r="AF9" i="164"/>
  <c r="AN9" i="164"/>
  <c r="O9" i="166"/>
  <c r="W9" i="166"/>
  <c r="AE9" i="166"/>
  <c r="AM9" i="166"/>
  <c r="Q9" i="174"/>
  <c r="Y9" i="174"/>
  <c r="AG9" i="174"/>
  <c r="AO9" i="174"/>
  <c r="P9" i="175"/>
  <c r="X9" i="175"/>
  <c r="AF9" i="175"/>
  <c r="AN9" i="175"/>
  <c r="O9" i="176"/>
  <c r="W9" i="176"/>
  <c r="AE9" i="176"/>
  <c r="AM9" i="176"/>
  <c r="Q9" i="185"/>
  <c r="Y9" i="185"/>
  <c r="AG9" i="185"/>
  <c r="AO9" i="185"/>
  <c r="P9" i="186"/>
  <c r="X9" i="186"/>
  <c r="AF9" i="186"/>
  <c r="AN9" i="186"/>
  <c r="O9" i="187"/>
  <c r="W9" i="187"/>
  <c r="AE9" i="187"/>
  <c r="AM9" i="187"/>
  <c r="Q9" i="201"/>
  <c r="Y9" i="201"/>
  <c r="AG9" i="201"/>
  <c r="AO9" i="201"/>
  <c r="Q9" i="202"/>
  <c r="Y9" i="202"/>
  <c r="AG9" i="202"/>
  <c r="AO9" i="202"/>
  <c r="P9" i="203"/>
  <c r="X9" i="203"/>
  <c r="AF9" i="203"/>
  <c r="AN9" i="203"/>
  <c r="P9" i="204"/>
  <c r="X9" i="204"/>
  <c r="AF9" i="204"/>
  <c r="AN9" i="204"/>
  <c r="Y9" i="169"/>
  <c r="Q9" i="182"/>
  <c r="AO9" i="196"/>
  <c r="Q9" i="170"/>
  <c r="P9" i="173"/>
  <c r="AO9" i="183"/>
  <c r="AF9" i="184"/>
  <c r="Y9" i="198"/>
  <c r="Y9" i="199"/>
  <c r="X9" i="200"/>
  <c r="Q9" i="164"/>
  <c r="Y9" i="164"/>
  <c r="AG9" i="164"/>
  <c r="AO9" i="164"/>
  <c r="P9" i="166"/>
  <c r="X9" i="166"/>
  <c r="AF9" i="166"/>
  <c r="AN9" i="166"/>
  <c r="O9" i="167"/>
  <c r="W9" i="167"/>
  <c r="AE9" i="167"/>
  <c r="AM9" i="167"/>
  <c r="Q9" i="175"/>
  <c r="Y9" i="175"/>
  <c r="AG9" i="175"/>
  <c r="AO9" i="175"/>
  <c r="P9" i="176"/>
  <c r="X9" i="176"/>
  <c r="AF9" i="176"/>
  <c r="AN9" i="176"/>
  <c r="O9" i="180"/>
  <c r="W9" i="180"/>
  <c r="AE9" i="180"/>
  <c r="AM9" i="180"/>
  <c r="Q9" i="186"/>
  <c r="Y9" i="186"/>
  <c r="AG9" i="186"/>
  <c r="AO9" i="186"/>
  <c r="P9" i="187"/>
  <c r="X9" i="187"/>
  <c r="AF9" i="187"/>
  <c r="AN9" i="187"/>
  <c r="O9" i="188"/>
  <c r="W9" i="188"/>
  <c r="AE9" i="188"/>
  <c r="AM9" i="188"/>
  <c r="Q9" i="203"/>
  <c r="Y9" i="203"/>
  <c r="AG9" i="203"/>
  <c r="AO9" i="203"/>
  <c r="Q9" i="204"/>
  <c r="Y9" i="204"/>
  <c r="AG9" i="204"/>
  <c r="AO9" i="204"/>
  <c r="AO9" i="169"/>
  <c r="Y9" i="182"/>
  <c r="AO9" i="182"/>
  <c r="Y9" i="196"/>
  <c r="AG9" i="170"/>
  <c r="AF9" i="173"/>
  <c r="AG9" i="183"/>
  <c r="AN9" i="184"/>
  <c r="AG9" i="198"/>
  <c r="AG9" i="199"/>
  <c r="AN9" i="200"/>
  <c r="Q9" i="166"/>
  <c r="Y9" i="166"/>
  <c r="AG9" i="166"/>
  <c r="AO9" i="166"/>
  <c r="P9" i="167"/>
  <c r="X9" i="167"/>
  <c r="AF9" i="167"/>
  <c r="AN9" i="167"/>
  <c r="O9" i="168"/>
  <c r="W9" i="168"/>
  <c r="AE9" i="168"/>
  <c r="AM9" i="168"/>
  <c r="Q9" i="176"/>
  <c r="Y9" i="176"/>
  <c r="AG9" i="176"/>
  <c r="AO9" i="176"/>
  <c r="P9" i="180"/>
  <c r="X9" i="180"/>
  <c r="AF9" i="180"/>
  <c r="AN9" i="180"/>
  <c r="O9" i="181"/>
  <c r="W9" i="181"/>
  <c r="AE9" i="181"/>
  <c r="AM9" i="181"/>
  <c r="Q9" i="187"/>
  <c r="Y9" i="187"/>
  <c r="AG9" i="187"/>
  <c r="AO9" i="187"/>
  <c r="P9" i="188"/>
  <c r="X9" i="188"/>
  <c r="AF9" i="188"/>
  <c r="AN9" i="188"/>
  <c r="O9" i="189"/>
  <c r="W9" i="189"/>
  <c r="AE9" i="189"/>
  <c r="AM9" i="189"/>
  <c r="Q9" i="167"/>
  <c r="Y9" i="167"/>
  <c r="AG9" i="167"/>
  <c r="AO9" i="167"/>
  <c r="P9" i="168"/>
  <c r="X9" i="168"/>
  <c r="AF9" i="168"/>
  <c r="AN9" i="168"/>
  <c r="Q9" i="180"/>
  <c r="Y9" i="180"/>
  <c r="AG9" i="180"/>
  <c r="AO9" i="180"/>
  <c r="P9" i="181"/>
  <c r="X9" i="181"/>
  <c r="AF9" i="181"/>
  <c r="AN9" i="181"/>
  <c r="I9" i="202"/>
  <c r="I9" i="204"/>
  <c r="BC15" i="14"/>
  <c r="BE21" i="14"/>
  <c r="BE24" i="14"/>
  <c r="BE9" i="14"/>
  <c r="BA18" i="14"/>
  <c r="AY12" i="14"/>
  <c r="AY24" i="14"/>
  <c r="AU24" i="14"/>
  <c r="AU12" i="14"/>
  <c r="AU9" i="14"/>
  <c r="AU18" i="14"/>
  <c r="AM9" i="14"/>
  <c r="AM21" i="14"/>
  <c r="AM12" i="14"/>
  <c r="AM24" i="14"/>
  <c r="AI15" i="14"/>
  <c r="AI9" i="14"/>
  <c r="AI21" i="14"/>
  <c r="AI24" i="14"/>
  <c r="AE9" i="14"/>
  <c r="Y18" i="14"/>
  <c r="Y9" i="14"/>
  <c r="Y21" i="14"/>
  <c r="Y12" i="14"/>
  <c r="M21" i="14"/>
  <c r="M9" i="14"/>
  <c r="M18" i="14"/>
  <c r="K15" i="14"/>
  <c r="I24" i="14"/>
  <c r="I12" i="14"/>
  <c r="AE21" i="14"/>
  <c r="AE15" i="14"/>
  <c r="AE12" i="14"/>
  <c r="AE18" i="14"/>
  <c r="U18" i="14"/>
  <c r="O18" i="14"/>
  <c r="CK24" i="14" l="1"/>
  <c r="CK18" i="14"/>
  <c r="U21" i="14"/>
  <c r="U15" i="14"/>
  <c r="U12" i="14"/>
  <c r="U9" i="14"/>
  <c r="A1" i="91"/>
  <c r="A1" i="90"/>
  <c r="A1" i="87"/>
  <c r="O21" i="14"/>
  <c r="O15" i="14"/>
  <c r="O12" i="14"/>
  <c r="O9" i="14"/>
  <c r="A1" i="83"/>
  <c r="A1" i="79"/>
  <c r="A1" i="74"/>
  <c r="CK15" i="14" l="1"/>
  <c r="CK12" i="14"/>
  <c r="CK9" i="14"/>
  <c r="CK21" i="14"/>
  <c r="A1" i="29"/>
</calcChain>
</file>

<file path=xl/sharedStrings.xml><?xml version="1.0" encoding="utf-8"?>
<sst xmlns="http://schemas.openxmlformats.org/spreadsheetml/2006/main" count="1157" uniqueCount="141">
  <si>
    <t>INSTITUTO NACIONAL ELECTORAL
SISTEMA DE GESTIÓN DE LA CALIDAD
ESTADO DE MÉXICO</t>
  </si>
  <si>
    <t>Fecha de corte: dd/mm/aaaa</t>
  </si>
  <si>
    <t>Version: 0</t>
  </si>
  <si>
    <t xml:space="preserve">TABLERO DE CONTROL DISTRITAL DE PROCESOS SUSTANTIVOS DEL SISTEMA DE GESTIÓN DE LA CALIDAD </t>
  </si>
  <si>
    <t>CAMPAÑA ANUAL PERMANENTE 2024</t>
  </si>
  <si>
    <t>Número</t>
  </si>
  <si>
    <t xml:space="preserve">PROCESOS SUSTANTIVOS E INDICADORES </t>
  </si>
  <si>
    <t xml:space="preserve">% AVANCE REGISTRADO </t>
  </si>
  <si>
    <t>DESCRIPCIÓN</t>
  </si>
  <si>
    <t>MEDICIÓN</t>
  </si>
  <si>
    <t xml:space="preserve">Proceso </t>
  </si>
  <si>
    <t>Dueño de Proceso</t>
  </si>
  <si>
    <t>Indicador</t>
  </si>
  <si>
    <t>Cálculo</t>
  </si>
  <si>
    <t xml:space="preserve">Periodo </t>
  </si>
  <si>
    <t>Estimado</t>
  </si>
  <si>
    <t>Nominativo</t>
  </si>
  <si>
    <t>Distrito 01</t>
  </si>
  <si>
    <t>Distrito 02</t>
  </si>
  <si>
    <t>Distrito 03</t>
  </si>
  <si>
    <t>Distrito 04</t>
  </si>
  <si>
    <t>Distrito 05</t>
  </si>
  <si>
    <t>Distrito 06</t>
  </si>
  <si>
    <t>Distrito 07</t>
  </si>
  <si>
    <t>Distrito 08</t>
  </si>
  <si>
    <t>Distrito 09</t>
  </si>
  <si>
    <t>Distrito 10</t>
  </si>
  <si>
    <t>Distrito 11</t>
  </si>
  <si>
    <t>Distrito 12</t>
  </si>
  <si>
    <t>Distrito 13</t>
  </si>
  <si>
    <t>Distrito 14</t>
  </si>
  <si>
    <t>Distrito 15</t>
  </si>
  <si>
    <t>Distrito 16</t>
  </si>
  <si>
    <t>Distrito 17</t>
  </si>
  <si>
    <t>Distrito 18</t>
  </si>
  <si>
    <t>Distrito 19</t>
  </si>
  <si>
    <t>Distrito 20</t>
  </si>
  <si>
    <t>Distrito 21</t>
  </si>
  <si>
    <t>Distrito 22</t>
  </si>
  <si>
    <t>Distrito 23</t>
  </si>
  <si>
    <t>Distrito 24</t>
  </si>
  <si>
    <t>Distrito 25</t>
  </si>
  <si>
    <t>Distrito 26</t>
  </si>
  <si>
    <t>Distrito 27</t>
  </si>
  <si>
    <t>Distrito 28</t>
  </si>
  <si>
    <t>Distrito 29</t>
  </si>
  <si>
    <t>Distrito 30</t>
  </si>
  <si>
    <t>Distrito 31</t>
  </si>
  <si>
    <t>Distrito 32</t>
  </si>
  <si>
    <t>Distrito 33</t>
  </si>
  <si>
    <t>Distrito 34</t>
  </si>
  <si>
    <t>Distrito 35</t>
  </si>
  <si>
    <t>Distrito 36</t>
  </si>
  <si>
    <t>Distrito 37</t>
  </si>
  <si>
    <t>Distrito 38</t>
  </si>
  <si>
    <t>Distrito 39</t>
  </si>
  <si>
    <t>Distrito 40</t>
  </si>
  <si>
    <t>Estatal</t>
  </si>
  <si>
    <t>ENTREVISTA</t>
  </si>
  <si>
    <t xml:space="preserve"> Auxiliar de Atención Ciudadana</t>
  </si>
  <si>
    <t>Efectividad de la entrevista =</t>
  </si>
  <si>
    <t>(Número de trámites aplicados / (Número de fichas requisitadas - Notificaciones de improcedencia de trámite)) x 100</t>
  </si>
  <si>
    <t>Semanal (remesa)</t>
  </si>
  <si>
    <t>Número de trámites aplicados</t>
  </si>
  <si>
    <t>Número de fichas requisitadas - Notificaciones de improcedencia de trámite</t>
  </si>
  <si>
    <t>TRÁMITE</t>
  </si>
  <si>
    <t>Operador de Equipo Tecnológico</t>
  </si>
  <si>
    <t>Trámites exitosos efectivos=</t>
  </si>
  <si>
    <t>(Número de trámites exitosos / Número de trámites aplicados) x 100</t>
  </si>
  <si>
    <t>Número de trámites exitosos</t>
  </si>
  <si>
    <t>TRANSFERENCIA</t>
  </si>
  <si>
    <t>Responsable de Módulo</t>
  </si>
  <si>
    <t xml:space="preserve">Transacciones exitosas = </t>
  </si>
  <si>
    <t>(Número de Archivos de Transacción aceptados /Total de Archivos de Transacción procesados) x100</t>
  </si>
  <si>
    <t>Número de Archivos de Transacción aceptados</t>
  </si>
  <si>
    <t>Total de Archivos de Transacción procesados</t>
  </si>
  <si>
    <t>CONCILIACIÓN</t>
  </si>
  <si>
    <t xml:space="preserve">Credenciales disponibles para entrega = </t>
  </si>
  <si>
    <t>((Credenciales recibidas - Credenciales inconsistentes) / Credenciales recibidas) x 100</t>
  </si>
  <si>
    <t xml:space="preserve">Credenciales Recibidas - Credenciales inconsistentes </t>
  </si>
  <si>
    <t>Credenciales recibidas</t>
  </si>
  <si>
    <t>(Credenciales en resguardo / Credenciales totales en SIIRFE disponibles para entrega) x 100</t>
  </si>
  <si>
    <t>Credenciales en resguardo</t>
  </si>
  <si>
    <t>Credenciales totales en SIIRFE disponibles para entrega</t>
  </si>
  <si>
    <t>ENTREGA</t>
  </si>
  <si>
    <t xml:space="preserve">Efectividad de entrega de CPV en MAC = </t>
  </si>
  <si>
    <t>(Total de credenciales entregadas / Total de credenciales solicitadas) x 100</t>
  </si>
  <si>
    <t xml:space="preserve">Total de credenciales entregadas </t>
  </si>
  <si>
    <t xml:space="preserve"> Total de credenciales solicitadas</t>
  </si>
  <si>
    <t xml:space="preserve">Distrito </t>
  </si>
  <si>
    <t>Módulo</t>
  </si>
  <si>
    <t>TABLERO DE CONTROL DE PROCESOS SUSTANTIVOS DEL SISTEMA DE GESTIÓN DE LA CALIDAD</t>
  </si>
  <si>
    <t>SEMANA OPERATIVA</t>
  </si>
  <si>
    <t>% AVANCE REGISTRADO</t>
  </si>
  <si>
    <t>2024-05</t>
  </si>
  <si>
    <t>2024-06</t>
  </si>
  <si>
    <t>2024-07</t>
  </si>
  <si>
    <t>2024-08</t>
  </si>
  <si>
    <t>2024-09</t>
  </si>
  <si>
    <t>2024-10</t>
  </si>
  <si>
    <t>2024-11</t>
  </si>
  <si>
    <t>2024-12</t>
  </si>
  <si>
    <t>2024-13</t>
  </si>
  <si>
    <t>2024-14</t>
  </si>
  <si>
    <t>2024-15</t>
  </si>
  <si>
    <t>2024-16</t>
  </si>
  <si>
    <t>2024-17</t>
  </si>
  <si>
    <t>2024-18</t>
  </si>
  <si>
    <t>2024-19</t>
  </si>
  <si>
    <t>2024-20</t>
  </si>
  <si>
    <t>2024-21</t>
  </si>
  <si>
    <t>2024-22</t>
  </si>
  <si>
    <t>2024-23</t>
  </si>
  <si>
    <t>2024-24</t>
  </si>
  <si>
    <t>2024-25</t>
  </si>
  <si>
    <t>2024-26</t>
  </si>
  <si>
    <t>2024-27</t>
  </si>
  <si>
    <t>2024-28</t>
  </si>
  <si>
    <t>2024-29</t>
  </si>
  <si>
    <t>2024-30</t>
  </si>
  <si>
    <t>2024-31</t>
  </si>
  <si>
    <t>2024-32</t>
  </si>
  <si>
    <t>2024-33</t>
  </si>
  <si>
    <t>2024-34</t>
  </si>
  <si>
    <t>2024-35</t>
  </si>
  <si>
    <t>2024-36</t>
  </si>
  <si>
    <t>2024-37</t>
  </si>
  <si>
    <t>2024-38</t>
  </si>
  <si>
    <t>2024-39</t>
  </si>
  <si>
    <t>2024-40</t>
  </si>
  <si>
    <t>*Registre el valor nominal solicitado en la celda, el resultado proporcional esta automatizado.</t>
  </si>
  <si>
    <t xml:space="preserve">Semaforización </t>
  </si>
  <si>
    <t xml:space="preserve">Valor que requiere atención y justificación en el apartado de observaciones </t>
  </si>
  <si>
    <t xml:space="preserve">Valor suficiente </t>
  </si>
  <si>
    <t>Valor esperado</t>
  </si>
  <si>
    <t xml:space="preserve">CUADRO DE OBSERVACIONES </t>
  </si>
  <si>
    <t>Descripción</t>
  </si>
  <si>
    <t xml:space="preserve">No conformidad </t>
  </si>
  <si>
    <t>1 740</t>
  </si>
  <si>
    <t>1 342</t>
  </si>
  <si>
    <t>1 268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</si>
</sst>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0.0%"/>
  </numFmts>
  <fonts count="35">
    <font>
      <sz val="10"/>
      <name val="Arial"/>
    </font>
    <font>
      <sz val="10"/>
      <name val="Arial"/>
      <family val="2"/>
    </font>
    <font>
      <sz val="10"/>
      <name val="Arial"/>
      <family val="2"/>
    </font>
    <font>
      <sz val="10"/>
      <color theme="1"/>
      <name val="Arial"/>
      <family val="2"/>
    </font>
    <font>
      <b/>
      <sz val="12"/>
      <color theme="0"/>
      <name val="Arial"/>
      <family val="2"/>
    </font>
    <font>
      <b/>
      <sz val="11"/>
      <color theme="0"/>
      <name val="Arial"/>
      <family val="2"/>
    </font>
    <font>
      <b/>
      <sz val="11"/>
      <color theme="3"/>
      <name val="Arial"/>
      <family val="2"/>
    </font>
    <font>
      <sz val="11"/>
      <name val="Tahoma"/>
      <family val="2"/>
    </font>
    <font>
      <b/>
      <sz val="11"/>
      <color rgb="FF333F4F"/>
      <name val="Arial"/>
      <family val="2"/>
    </font>
    <font>
      <b/>
      <sz val="10"/>
      <name val="Arial"/>
      <family val="2"/>
    </font>
    <font>
      <b/>
      <sz val="14"/>
      <color theme="0"/>
      <name val="Arial"/>
      <family val="2"/>
    </font>
    <font>
      <b/>
      <sz val="10"/>
      <color theme="3" tint="-0.249977111117893"/>
      <name val="Arial"/>
      <family val="2"/>
    </font>
    <font>
      <sz val="9"/>
      <color rgb="FF333F4F"/>
      <name val="Arial"/>
      <family val="2"/>
    </font>
    <font>
      <sz val="9"/>
      <color theme="1"/>
      <name val="Arial"/>
      <family val="2"/>
    </font>
    <font>
      <sz val="10"/>
      <color rgb="FF333F4F"/>
      <name val="Arial"/>
      <family val="2"/>
    </font>
    <font>
      <b/>
      <sz val="10"/>
      <color rgb="FF333F4F"/>
      <name val="Arial"/>
      <family val="2"/>
    </font>
    <font>
      <b/>
      <sz val="8"/>
      <color theme="0"/>
      <name val="Arial"/>
      <family val="2"/>
    </font>
    <font>
      <sz val="9"/>
      <name val="Arial"/>
      <family val="2"/>
    </font>
    <font>
      <sz val="8"/>
      <name val="Arial"/>
      <family val="2"/>
    </font>
    <font>
      <b/>
      <sz val="11"/>
      <color theme="1"/>
      <name val="Arial"/>
      <family val="2"/>
    </font>
    <font>
      <b/>
      <sz val="14"/>
      <color theme="3"/>
      <name val="Arial"/>
      <family val="2"/>
    </font>
    <font>
      <b/>
      <sz val="14"/>
      <name val="Arial"/>
      <family val="2"/>
    </font>
    <font>
      <sz val="18"/>
      <color theme="0"/>
      <name val="Arial"/>
      <family val="2"/>
    </font>
    <font>
      <sz val="18"/>
      <name val="Arial"/>
      <family val="2"/>
    </font>
    <font>
      <sz val="18"/>
      <color theme="1"/>
      <name val="Arial"/>
      <family val="2"/>
    </font>
    <font>
      <b/>
      <sz val="16"/>
      <name val="Arial"/>
      <family val="2"/>
    </font>
    <font>
      <b/>
      <sz val="18"/>
      <name val="Arial"/>
      <family val="2"/>
    </font>
    <font>
      <b/>
      <sz val="16"/>
      <color theme="0"/>
      <name val="Arial"/>
      <family val="2"/>
    </font>
    <font>
      <b/>
      <sz val="10"/>
      <color theme="0"/>
      <name val="Arial"/>
      <family val="2"/>
    </font>
    <font>
      <sz val="8"/>
      <name val="Arial"/>
      <family val="2"/>
    </font>
    <font>
      <b/>
      <sz val="9"/>
      <color theme="0"/>
      <name val="Arial"/>
      <family val="2"/>
    </font>
    <font>
      <b/>
      <sz val="9"/>
      <color theme="3"/>
      <name val="Arial"/>
      <family val="2"/>
    </font>
    <font>
      <sz val="8"/>
      <name val="Arial"/>
    </font>
    <font>
      <b/>
      <sz val="11"/>
      <color rgb="FF000000"/>
      <name val="Arial"/>
      <family val="2"/>
    </font>
    <font>
      <b/>
      <sz val="11"/>
      <color rgb="FFFFFFFF"/>
      <name val="Arial"/>
      <family val="2"/>
    </font>
  </fonts>
  <fills count="13">
    <fill>
      <patternFill patternType="none"/>
    </fill>
    <fill>
      <patternFill patternType="gray125"/>
    </fill>
    <fill>
      <patternFill patternType="solid">
        <fgColor rgb="FF950054"/>
        <bgColor indexed="64"/>
      </patternFill>
    </fill>
    <fill>
      <patternFill patternType="solid">
        <fgColor rgb="FFEBF1DE"/>
        <bgColor rgb="FFEBF1DE"/>
      </patternFill>
    </fill>
    <fill>
      <patternFill patternType="solid">
        <fgColor theme="2"/>
        <bgColor indexed="64"/>
      </patternFill>
    </fill>
    <fill>
      <patternFill patternType="solid">
        <fgColor theme="1" tint="0.499984740745262"/>
        <bgColor indexed="64"/>
      </patternFill>
    </fill>
    <fill>
      <patternFill patternType="solid">
        <fgColor rgb="FFE98BD7"/>
        <bgColor indexed="64"/>
      </patternFill>
    </fill>
    <fill>
      <patternFill patternType="solid">
        <fgColor rgb="FFD5007F"/>
        <bgColor indexed="64"/>
      </patternFill>
    </fill>
    <fill>
      <patternFill patternType="solid">
        <fgColor theme="6" tint="-0.499984740745262"/>
        <bgColor indexed="64"/>
      </patternFill>
    </fill>
    <fill>
      <patternFill patternType="solid">
        <fgColor theme="0"/>
        <bgColor indexed="64"/>
      </patternFill>
    </fill>
    <fill>
      <patternFill patternType="solid">
        <fgColor rgb="FFB2B2B2"/>
        <bgColor indexed="64"/>
      </patternFill>
    </fill>
    <fill>
      <patternFill patternType="solid">
        <fgColor rgb="FFE7E6E6"/>
        <bgColor rgb="FF000000"/>
      </patternFill>
    </fill>
    <fill>
      <patternFill patternType="solid">
        <fgColor rgb="FF950054"/>
        <bgColor rgb="FF000000"/>
      </patternFill>
    </fill>
  </fills>
  <borders count="35">
    <border>
      <left/>
      <right/>
      <top/>
      <bottom/>
      <diagonal/>
    </border>
    <border>
      <left style="hair">
        <color auto="1"/>
      </left>
      <right style="hair">
        <color auto="1"/>
      </right>
      <top style="hair">
        <color auto="1"/>
      </top>
      <bottom style="hair">
        <color auto="1"/>
      </bottom>
      <diagonal/>
    </border>
    <border>
      <left style="hair">
        <color auto="1"/>
      </left>
      <right style="hair">
        <color auto="1"/>
      </right>
      <top style="hair">
        <color auto="1"/>
      </top>
      <bottom/>
      <diagonal/>
    </border>
    <border>
      <left style="hair">
        <color auto="1"/>
      </left>
      <right style="hair">
        <color auto="1"/>
      </right>
      <top/>
      <bottom style="hair">
        <color auto="1"/>
      </bottom>
      <diagonal/>
    </border>
    <border>
      <left style="hair">
        <color auto="1"/>
      </left>
      <right/>
      <top style="hair">
        <color auto="1"/>
      </top>
      <bottom style="hair">
        <color auto="1"/>
      </bottom>
      <diagonal/>
    </border>
    <border>
      <left/>
      <right/>
      <top style="hair">
        <color auto="1"/>
      </top>
      <bottom style="hair">
        <color auto="1"/>
      </bottom>
      <diagonal/>
    </border>
    <border>
      <left/>
      <right style="hair">
        <color auto="1"/>
      </right>
      <top style="hair">
        <color auto="1"/>
      </top>
      <bottom style="hair">
        <color auto="1"/>
      </bottom>
      <diagonal/>
    </border>
    <border>
      <left style="hair">
        <color auto="1"/>
      </left>
      <right/>
      <top/>
      <bottom style="hair">
        <color auto="1"/>
      </bottom>
      <diagonal/>
    </border>
    <border>
      <left/>
      <right/>
      <top/>
      <bottom style="hair">
        <color auto="1"/>
      </bottom>
      <diagonal/>
    </border>
    <border>
      <left/>
      <right/>
      <top style="hair">
        <color auto="1"/>
      </top>
      <bottom/>
      <diagonal/>
    </border>
    <border>
      <left style="hair">
        <color auto="1"/>
      </left>
      <right/>
      <top/>
      <bottom/>
      <diagonal/>
    </border>
    <border>
      <left style="hair">
        <color auto="1"/>
      </left>
      <right style="hair">
        <color auto="1"/>
      </right>
      <top/>
      <bottom/>
      <diagonal/>
    </border>
    <border>
      <left style="double">
        <color theme="2"/>
      </left>
      <right style="double">
        <color theme="2"/>
      </right>
      <top style="double">
        <color theme="2"/>
      </top>
      <bottom style="double">
        <color theme="2"/>
      </bottom>
      <diagonal/>
    </border>
    <border>
      <left style="double">
        <color theme="0" tint="-0.499984740745262"/>
      </left>
      <right style="double">
        <color theme="0" tint="-0.499984740745262"/>
      </right>
      <top style="double">
        <color theme="0" tint="-0.499984740745262"/>
      </top>
      <bottom style="double">
        <color theme="0" tint="-0.499984740745262"/>
      </bottom>
      <diagonal/>
    </border>
    <border>
      <left style="double">
        <color theme="0" tint="-0.499984740745262"/>
      </left>
      <right/>
      <top style="double">
        <color theme="0" tint="-0.499984740745262"/>
      </top>
      <bottom style="double">
        <color theme="0" tint="-0.499984740745262"/>
      </bottom>
      <diagonal/>
    </border>
    <border>
      <left/>
      <right/>
      <top style="double">
        <color theme="0" tint="-0.499984740745262"/>
      </top>
      <bottom style="double">
        <color theme="0" tint="-0.499984740745262"/>
      </bottom>
      <diagonal/>
    </border>
    <border>
      <left/>
      <right style="double">
        <color theme="0" tint="-0.499984740745262"/>
      </right>
      <top style="double">
        <color theme="0" tint="-0.499984740745262"/>
      </top>
      <bottom style="double">
        <color theme="0" tint="-0.499984740745262"/>
      </bottom>
      <diagonal/>
    </border>
    <border>
      <left style="double">
        <color rgb="FFB2B2B2"/>
      </left>
      <right/>
      <top style="double">
        <color rgb="FFB2B2B2"/>
      </top>
      <bottom style="double">
        <color rgb="FFB2B2B2"/>
      </bottom>
      <diagonal/>
    </border>
    <border>
      <left/>
      <right/>
      <top style="double">
        <color rgb="FFB2B2B2"/>
      </top>
      <bottom style="double">
        <color rgb="FFB2B2B2"/>
      </bottom>
      <diagonal/>
    </border>
    <border>
      <left/>
      <right style="double">
        <color rgb="FFB2B2B2"/>
      </right>
      <top style="double">
        <color rgb="FFB2B2B2"/>
      </top>
      <bottom style="double">
        <color rgb="FFB2B2B2"/>
      </bottom>
      <diagonal/>
    </border>
    <border>
      <left/>
      <right style="double">
        <color rgb="FFB2B2B2"/>
      </right>
      <top style="double">
        <color rgb="FFB2B2B2"/>
      </top>
      <bottom/>
      <diagonal/>
    </border>
    <border>
      <left/>
      <right style="double">
        <color rgb="FFB2B2B2"/>
      </right>
      <top/>
      <bottom style="double">
        <color rgb="FFB2B2B2"/>
      </bottom>
      <diagonal/>
    </border>
    <border>
      <left style="double">
        <color rgb="FFB2B2B2"/>
      </left>
      <right/>
      <top/>
      <bottom style="double">
        <color rgb="FFB2B2B2"/>
      </bottom>
      <diagonal/>
    </border>
    <border>
      <left/>
      <right/>
      <top/>
      <bottom style="double">
        <color rgb="FFB2B2B2"/>
      </bottom>
      <diagonal/>
    </border>
    <border>
      <left/>
      <right/>
      <top style="double">
        <color rgb="FFB2B2B2"/>
      </top>
      <bottom/>
      <diagonal/>
    </border>
    <border>
      <left style="double">
        <color rgb="FFB2B2B2"/>
      </left>
      <right/>
      <top style="double">
        <color rgb="FFB2B2B2"/>
      </top>
      <bottom/>
      <diagonal/>
    </border>
    <border>
      <left style="double">
        <color theme="0" tint="-0.499984740745262"/>
      </left>
      <right style="double">
        <color theme="0" tint="-0.499984740745262"/>
      </right>
      <top style="double">
        <color theme="0" tint="-0.499984740745262"/>
      </top>
      <bottom/>
      <diagonal/>
    </border>
    <border>
      <left style="double">
        <color theme="0" tint="-0.499984740745262"/>
      </left>
      <right style="double">
        <color theme="0" tint="-0.499984740745262"/>
      </right>
      <top/>
      <bottom/>
      <diagonal/>
    </border>
    <border>
      <left style="double">
        <color theme="0" tint="-0.499984740745262"/>
      </left>
      <right style="double">
        <color theme="0" tint="-0.499984740745262"/>
      </right>
      <top/>
      <bottom style="double">
        <color theme="0" tint="-0.499984740745262"/>
      </bottom>
      <diagonal/>
    </border>
    <border>
      <left style="double">
        <color rgb="FF808080"/>
      </left>
      <right style="double">
        <color rgb="FF808080"/>
      </right>
      <top style="double">
        <color rgb="FF808080"/>
      </top>
      <bottom style="double">
        <color rgb="FF808080"/>
      </bottom>
      <diagonal/>
    </border>
    <border>
      <left/>
      <right style="double">
        <color rgb="FF808080"/>
      </right>
      <top style="double">
        <color rgb="FF808080"/>
      </top>
      <bottom style="double">
        <color rgb="FF808080"/>
      </bottom>
      <diagonal/>
    </border>
    <border>
      <left/>
      <right style="double">
        <color rgb="FF808080"/>
      </right>
      <top/>
      <bottom style="double">
        <color rgb="FF808080"/>
      </bottom>
      <diagonal/>
    </border>
    <border>
      <left style="double">
        <color rgb="FF808080"/>
      </left>
      <right style="double">
        <color rgb="FF808080"/>
      </right>
      <top/>
      <bottom style="double">
        <color rgb="FF808080"/>
      </bottom>
      <diagonal/>
    </border>
    <border>
      <left style="double">
        <color theme="0" tint="-0.499984740745262"/>
      </left>
      <right/>
      <top/>
      <bottom/>
      <diagonal/>
    </border>
    <border>
      <left/>
      <right style="double">
        <color theme="0" tint="-0.499984740745262"/>
      </right>
      <top/>
      <bottom/>
      <diagonal/>
    </border>
  </borders>
  <cellStyleXfs count="12">
    <xf numFmtId="0" fontId="0" fillId="0" borderId="0"/>
    <xf numFmtId="0" fontId="1" fillId="0" borderId="0"/>
    <xf numFmtId="9" fontId="2" fillId="0" borderId="0" applyFont="0" applyFill="0" applyBorder="0" applyAlignment="0" applyProtection="0"/>
    <xf numFmtId="0" fontId="7" fillId="3" borderId="0" applyFont="0" applyBorder="0" applyAlignment="0"/>
    <xf numFmtId="43" fontId="1" fillId="0" borderId="0" applyFont="0" applyFill="0" applyBorder="0" applyAlignment="0" applyProtection="0"/>
    <xf numFmtId="9"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cellStyleXfs>
  <cellXfs count="173">
    <xf numFmtId="0" fontId="0" fillId="0" borderId="0" xfId="0"/>
    <xf numFmtId="0" fontId="1" fillId="0" borderId="0" xfId="0" applyFont="1"/>
    <xf numFmtId="0" fontId="1" fillId="0" borderId="0" xfId="0" applyFont="1" applyAlignment="1">
      <alignment vertical="center" wrapText="1"/>
    </xf>
    <xf numFmtId="0" fontId="3" fillId="0" borderId="0" xfId="0" applyFont="1" applyAlignment="1">
      <alignment vertical="center"/>
    </xf>
    <xf numFmtId="0" fontId="3" fillId="0" borderId="0" xfId="0" applyFont="1" applyAlignment="1">
      <alignment horizontal="left" vertical="center" wrapText="1"/>
    </xf>
    <xf numFmtId="0" fontId="5" fillId="2" borderId="1" xfId="0" applyFont="1" applyFill="1" applyBorder="1" applyAlignment="1">
      <alignment horizontal="center" vertical="center" wrapText="1"/>
    </xf>
    <xf numFmtId="0" fontId="9" fillId="0" borderId="0" xfId="0" applyFont="1" applyAlignment="1">
      <alignment horizontal="right" vertical="top"/>
    </xf>
    <xf numFmtId="0" fontId="23" fillId="0" borderId="0" xfId="0" applyFont="1" applyAlignment="1">
      <alignment vertical="center"/>
    </xf>
    <xf numFmtId="0" fontId="24" fillId="0" borderId="0" xfId="0" applyFont="1" applyAlignment="1">
      <alignment vertical="center"/>
    </xf>
    <xf numFmtId="0" fontId="26" fillId="0" borderId="0" xfId="0" applyFont="1" applyAlignment="1">
      <alignment horizontal="justify" vertical="center" wrapText="1"/>
    </xf>
    <xf numFmtId="49" fontId="26" fillId="0" borderId="0" xfId="0" applyNumberFormat="1" applyFont="1" applyAlignment="1">
      <alignment horizontal="right" vertical="center" wrapText="1"/>
    </xf>
    <xf numFmtId="0" fontId="16" fillId="2" borderId="1" xfId="0" applyFont="1" applyFill="1" applyBorder="1" applyAlignment="1">
      <alignment horizontal="center" vertical="center" wrapText="1"/>
    </xf>
    <xf numFmtId="0" fontId="9" fillId="0" borderId="0" xfId="0" applyFont="1" applyAlignment="1">
      <alignment horizontal="right" vertical="top" wrapText="1"/>
    </xf>
    <xf numFmtId="0" fontId="26" fillId="0" borderId="0" xfId="0" applyFont="1" applyAlignment="1">
      <alignment horizontal="center" vertical="center" wrapText="1"/>
    </xf>
    <xf numFmtId="2" fontId="22" fillId="0" borderId="0" xfId="0" applyNumberFormat="1" applyFont="1" applyAlignment="1">
      <alignment horizontal="center" vertical="center" wrapText="1"/>
    </xf>
    <xf numFmtId="0" fontId="5" fillId="0" borderId="10" xfId="0" applyFont="1" applyBorder="1" applyAlignment="1">
      <alignment horizontal="center" vertical="center" wrapText="1"/>
    </xf>
    <xf numFmtId="2" fontId="22" fillId="0" borderId="10" xfId="0" applyNumberFormat="1" applyFont="1" applyBorder="1" applyAlignment="1">
      <alignment horizontal="center" vertical="center" wrapText="1"/>
    </xf>
    <xf numFmtId="0" fontId="25" fillId="0" borderId="0" xfId="0" applyFont="1" applyAlignment="1">
      <alignment vertical="center" wrapText="1"/>
    </xf>
    <xf numFmtId="0" fontId="6" fillId="0" borderId="7" xfId="0" applyFont="1" applyBorder="1" applyAlignment="1">
      <alignment vertical="top"/>
    </xf>
    <xf numFmtId="0" fontId="6" fillId="0" borderId="8" xfId="0" applyFont="1" applyBorder="1" applyAlignment="1">
      <alignment vertical="top"/>
    </xf>
    <xf numFmtId="0" fontId="1" fillId="0" borderId="0" xfId="0" applyFont="1" applyAlignment="1">
      <alignment horizontal="center"/>
    </xf>
    <xf numFmtId="49" fontId="26" fillId="0" borderId="0" xfId="0" applyNumberFormat="1" applyFont="1" applyAlignment="1">
      <alignment vertical="center" wrapText="1"/>
    </xf>
    <xf numFmtId="0" fontId="26" fillId="0" borderId="0" xfId="0" applyFont="1" applyAlignment="1">
      <alignment vertical="center" wrapText="1"/>
    </xf>
    <xf numFmtId="1" fontId="10" fillId="2" borderId="10" xfId="0" applyNumberFormat="1" applyFont="1" applyFill="1" applyBorder="1" applyAlignment="1">
      <alignment horizontal="center" vertical="top" wrapText="1"/>
    </xf>
    <xf numFmtId="0" fontId="21" fillId="0" borderId="0" xfId="0" applyFont="1" applyAlignment="1">
      <alignment horizontal="right"/>
    </xf>
    <xf numFmtId="3" fontId="19" fillId="4" borderId="13" xfId="4" applyNumberFormat="1" applyFont="1" applyFill="1" applyBorder="1" applyAlignment="1">
      <alignment horizontal="center" vertical="center"/>
    </xf>
    <xf numFmtId="0" fontId="28" fillId="2" borderId="13" xfId="0" applyFont="1" applyFill="1" applyBorder="1" applyAlignment="1">
      <alignment horizontal="center" vertical="center" wrapText="1"/>
    </xf>
    <xf numFmtId="3" fontId="12" fillId="4" borderId="13" xfId="0" applyNumberFormat="1" applyFont="1" applyFill="1" applyBorder="1" applyAlignment="1">
      <alignment horizontal="center" vertical="center" wrapText="1"/>
    </xf>
    <xf numFmtId="0" fontId="1" fillId="6" borderId="0" xfId="0" applyFont="1" applyFill="1" applyAlignment="1">
      <alignment vertical="center"/>
    </xf>
    <xf numFmtId="0" fontId="1" fillId="0" borderId="0" xfId="0" applyFont="1" applyAlignment="1">
      <alignment vertical="center"/>
    </xf>
    <xf numFmtId="0" fontId="1" fillId="7" borderId="0" xfId="0" applyFont="1" applyFill="1" applyAlignment="1">
      <alignment vertical="center"/>
    </xf>
    <xf numFmtId="0" fontId="1" fillId="2" borderId="0" xfId="0" applyFont="1" applyFill="1" applyAlignment="1">
      <alignment vertical="center"/>
    </xf>
    <xf numFmtId="0" fontId="3" fillId="0" borderId="8" xfId="0" applyFont="1" applyBorder="1" applyAlignment="1">
      <alignment horizontal="center" vertical="center" wrapText="1"/>
    </xf>
    <xf numFmtId="0" fontId="16" fillId="2" borderId="13" xfId="0" applyFont="1" applyFill="1" applyBorder="1" applyAlignment="1">
      <alignment horizontal="center" vertical="center" wrapText="1"/>
    </xf>
    <xf numFmtId="0" fontId="12" fillId="4" borderId="4" xfId="0" applyFont="1" applyFill="1" applyBorder="1" applyAlignment="1">
      <alignment horizontal="center" vertical="center" wrapText="1"/>
    </xf>
    <xf numFmtId="3" fontId="17" fillId="4" borderId="1" xfId="5" applyNumberFormat="1" applyFont="1" applyFill="1" applyBorder="1" applyAlignment="1">
      <alignment horizontal="center" vertical="center" wrapText="1"/>
    </xf>
    <xf numFmtId="0" fontId="13" fillId="4" borderId="4" xfId="5" applyNumberFormat="1" applyFont="1" applyFill="1" applyBorder="1" applyAlignment="1">
      <alignment horizontal="center" vertical="center" wrapText="1"/>
    </xf>
    <xf numFmtId="0" fontId="13" fillId="4" borderId="4" xfId="5" applyNumberFormat="1" applyFont="1" applyFill="1" applyBorder="1" applyAlignment="1">
      <alignment horizontal="center" wrapText="1"/>
    </xf>
    <xf numFmtId="0" fontId="6" fillId="0" borderId="7" xfId="0" applyFont="1" applyBorder="1" applyAlignment="1">
      <alignment horizontal="center" vertical="center"/>
    </xf>
    <xf numFmtId="0" fontId="8" fillId="0" borderId="8" xfId="0" applyFont="1" applyBorder="1" applyAlignment="1">
      <alignment horizontal="center" vertical="center" wrapText="1"/>
    </xf>
    <xf numFmtId="0" fontId="14" fillId="0" borderId="8" xfId="0" applyFont="1" applyBorder="1" applyAlignment="1">
      <alignment horizontal="center" vertical="center" wrapText="1"/>
    </xf>
    <xf numFmtId="0" fontId="11" fillId="0" borderId="8" xfId="0" applyFont="1" applyBorder="1" applyAlignment="1">
      <alignment horizontal="center" vertical="center" wrapText="1"/>
    </xf>
    <xf numFmtId="9" fontId="21" fillId="0" borderId="8" xfId="5" applyFont="1" applyFill="1" applyBorder="1" applyAlignment="1">
      <alignment horizontal="center" vertical="center"/>
    </xf>
    <xf numFmtId="3" fontId="18" fillId="0" borderId="8" xfId="5" applyNumberFormat="1" applyFont="1" applyFill="1" applyBorder="1" applyAlignment="1">
      <alignment horizontal="center" vertical="center" wrapText="1"/>
    </xf>
    <xf numFmtId="0" fontId="30" fillId="2" borderId="13" xfId="0" applyFont="1" applyFill="1" applyBorder="1" applyAlignment="1">
      <alignment horizontal="center" vertical="center" wrapText="1"/>
    </xf>
    <xf numFmtId="3" fontId="5" fillId="2" borderId="13" xfId="4" applyNumberFormat="1" applyFont="1" applyFill="1" applyBorder="1" applyAlignment="1">
      <alignment horizontal="center" vertical="center"/>
    </xf>
    <xf numFmtId="0" fontId="6" fillId="0" borderId="0" xfId="0" applyFont="1" applyAlignment="1">
      <alignment vertical="center"/>
    </xf>
    <xf numFmtId="0" fontId="6" fillId="0" borderId="12" xfId="0" applyFont="1" applyBorder="1" applyAlignment="1">
      <alignment vertical="center"/>
    </xf>
    <xf numFmtId="0" fontId="6" fillId="0" borderId="0" xfId="0" applyFont="1" applyAlignment="1">
      <alignment horizontal="center" vertical="center"/>
    </xf>
    <xf numFmtId="0" fontId="8" fillId="0" borderId="0" xfId="0" applyFont="1" applyAlignment="1">
      <alignment horizontal="center" vertical="center" wrapText="1"/>
    </xf>
    <xf numFmtId="0" fontId="14" fillId="0" borderId="0" xfId="0" applyFont="1" applyAlignment="1">
      <alignment horizontal="center" vertical="center" wrapText="1"/>
    </xf>
    <xf numFmtId="0" fontId="12" fillId="0" borderId="0" xfId="0" applyFont="1" applyAlignment="1">
      <alignment horizontal="center" vertical="center" wrapText="1"/>
    </xf>
    <xf numFmtId="0" fontId="15" fillId="0" borderId="0" xfId="0" applyFont="1" applyAlignment="1">
      <alignment horizontal="center" vertical="center" wrapText="1"/>
    </xf>
    <xf numFmtId="9" fontId="20" fillId="0" borderId="0" xfId="4" applyNumberFormat="1" applyFont="1" applyFill="1" applyBorder="1" applyAlignment="1">
      <alignment horizontal="center" vertical="center"/>
    </xf>
    <xf numFmtId="3" fontId="12" fillId="0" borderId="0" xfId="0" applyNumberFormat="1" applyFont="1" applyAlignment="1">
      <alignment horizontal="center" vertical="center" wrapText="1"/>
    </xf>
    <xf numFmtId="3" fontId="5" fillId="0" borderId="0" xfId="4" applyNumberFormat="1" applyFont="1" applyFill="1" applyBorder="1" applyAlignment="1">
      <alignment horizontal="center" vertical="center"/>
    </xf>
    <xf numFmtId="9" fontId="22" fillId="0" borderId="0" xfId="5" applyFont="1" applyFill="1" applyBorder="1" applyAlignment="1">
      <alignment horizontal="center" vertical="center" wrapText="1"/>
    </xf>
    <xf numFmtId="0" fontId="31" fillId="0" borderId="0" xfId="0" applyFont="1" applyAlignment="1">
      <alignment horizontal="left" vertical="top" wrapText="1"/>
    </xf>
    <xf numFmtId="0" fontId="6" fillId="0" borderId="0" xfId="0" applyFont="1" applyAlignment="1">
      <alignment horizontal="left" vertical="top"/>
    </xf>
    <xf numFmtId="0" fontId="17" fillId="0" borderId="0" xfId="0" applyFont="1" applyAlignment="1">
      <alignment wrapText="1"/>
    </xf>
    <xf numFmtId="0" fontId="21" fillId="0" borderId="0" xfId="0" applyFont="1" applyAlignment="1">
      <alignment horizontal="right" vertical="center"/>
    </xf>
    <xf numFmtId="0" fontId="9" fillId="0" borderId="0" xfId="0" applyFont="1" applyAlignment="1">
      <alignment horizontal="right" vertical="center" wrapText="1"/>
    </xf>
    <xf numFmtId="0" fontId="33" fillId="11" borderId="29" xfId="0" applyFont="1" applyFill="1" applyBorder="1" applyAlignment="1">
      <alignment horizontal="center" vertical="center"/>
    </xf>
    <xf numFmtId="0" fontId="34" fillId="12" borderId="29" xfId="0" applyFont="1" applyFill="1" applyBorder="1" applyAlignment="1">
      <alignment horizontal="center" vertical="center"/>
    </xf>
    <xf numFmtId="3" fontId="33" fillId="11" borderId="29" xfId="0" applyNumberFormat="1" applyFont="1" applyFill="1" applyBorder="1" applyAlignment="1">
      <alignment horizontal="center" vertical="center"/>
    </xf>
    <xf numFmtId="3" fontId="34" fillId="12" borderId="29" xfId="0" applyNumberFormat="1" applyFont="1" applyFill="1" applyBorder="1" applyAlignment="1">
      <alignment horizontal="center" vertical="center"/>
    </xf>
    <xf numFmtId="0" fontId="33" fillId="11" borderId="30" xfId="0" applyFont="1" applyFill="1" applyBorder="1" applyAlignment="1">
      <alignment horizontal="center" vertical="center"/>
    </xf>
    <xf numFmtId="0" fontId="34" fillId="12" borderId="31" xfId="0" applyFont="1" applyFill="1" applyBorder="1" applyAlignment="1">
      <alignment horizontal="center" vertical="center"/>
    </xf>
    <xf numFmtId="3" fontId="33" fillId="11" borderId="30" xfId="0" applyNumberFormat="1" applyFont="1" applyFill="1" applyBorder="1" applyAlignment="1">
      <alignment horizontal="center" vertical="center"/>
    </xf>
    <xf numFmtId="3" fontId="34" fillId="12" borderId="31" xfId="0" applyNumberFormat="1" applyFont="1" applyFill="1" applyBorder="1" applyAlignment="1">
      <alignment horizontal="center" vertical="center"/>
    </xf>
    <xf numFmtId="0" fontId="33" fillId="11" borderId="0" xfId="0" applyFont="1" applyFill="1" applyAlignment="1">
      <alignment horizontal="center" vertical="center"/>
    </xf>
    <xf numFmtId="0" fontId="34" fillId="12" borderId="32" xfId="0" applyFont="1" applyFill="1" applyBorder="1" applyAlignment="1">
      <alignment horizontal="center" vertical="center"/>
    </xf>
    <xf numFmtId="0" fontId="34" fillId="12" borderId="0" xfId="0" applyFont="1" applyFill="1" applyAlignment="1">
      <alignment horizontal="center" vertical="center"/>
    </xf>
    <xf numFmtId="0" fontId="34" fillId="12" borderId="30" xfId="0" applyFont="1" applyFill="1" applyBorder="1" applyAlignment="1">
      <alignment horizontal="center" vertical="center"/>
    </xf>
    <xf numFmtId="0" fontId="6" fillId="0" borderId="13" xfId="0" applyFont="1" applyBorder="1" applyAlignment="1">
      <alignment horizontal="center" vertical="center"/>
    </xf>
    <xf numFmtId="0" fontId="33" fillId="11" borderId="29" xfId="0" applyFont="1" applyFill="1" applyBorder="1"/>
    <xf numFmtId="0" fontId="34" fillId="12" borderId="32" xfId="0" applyFont="1" applyFill="1" applyBorder="1"/>
    <xf numFmtId="0" fontId="5" fillId="2" borderId="11" xfId="0" applyFont="1" applyFill="1" applyBorder="1" applyAlignment="1">
      <alignment horizontal="center" vertical="center" wrapText="1"/>
    </xf>
    <xf numFmtId="9" fontId="22" fillId="8" borderId="10" xfId="2" applyFont="1" applyFill="1" applyBorder="1" applyAlignment="1">
      <alignment horizontal="center" vertical="center" wrapText="1"/>
    </xf>
    <xf numFmtId="0" fontId="9" fillId="0" borderId="0" xfId="0" applyFont="1" applyAlignment="1">
      <alignment horizontal="right" vertical="top" wrapText="1"/>
    </xf>
    <xf numFmtId="0" fontId="21" fillId="0" borderId="0" xfId="0" applyFont="1" applyAlignment="1">
      <alignment horizontal="center" vertical="center" wrapText="1"/>
    </xf>
    <xf numFmtId="0" fontId="26" fillId="0" borderId="0" xfId="0" applyFont="1" applyAlignment="1">
      <alignment horizontal="center" vertical="center" wrapText="1"/>
    </xf>
    <xf numFmtId="0" fontId="6" fillId="0" borderId="7" xfId="0" applyFont="1" applyBorder="1" applyAlignment="1">
      <alignment horizontal="left" vertical="top"/>
    </xf>
    <xf numFmtId="0" fontId="6" fillId="0" borderId="8" xfId="0" applyFont="1" applyBorder="1" applyAlignment="1">
      <alignment horizontal="left" vertical="top"/>
    </xf>
    <xf numFmtId="0" fontId="6" fillId="0" borderId="2" xfId="0" applyFont="1" applyBorder="1" applyAlignment="1">
      <alignment horizontal="center" vertical="center"/>
    </xf>
    <xf numFmtId="0" fontId="6" fillId="0" borderId="3" xfId="0" applyFont="1" applyBorder="1" applyAlignment="1">
      <alignment horizontal="center" vertical="center"/>
    </xf>
    <xf numFmtId="9" fontId="20" fillId="0" borderId="2" xfId="4" applyNumberFormat="1" applyFont="1" applyFill="1" applyBorder="1" applyAlignment="1">
      <alignment horizontal="center" vertical="center"/>
    </xf>
    <xf numFmtId="9" fontId="20" fillId="0" borderId="3" xfId="4" applyNumberFormat="1" applyFont="1" applyFill="1" applyBorder="1" applyAlignment="1">
      <alignment horizontal="center" vertical="center"/>
    </xf>
    <xf numFmtId="0" fontId="8" fillId="0" borderId="2" xfId="0" applyFont="1" applyBorder="1" applyAlignment="1">
      <alignment horizontal="center" vertical="center" wrapText="1"/>
    </xf>
    <xf numFmtId="0" fontId="8" fillId="0" borderId="3"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11" fillId="0" borderId="2" xfId="0" applyFont="1" applyBorder="1" applyAlignment="1">
      <alignment horizontal="center" vertical="center" wrapText="1"/>
    </xf>
    <xf numFmtId="0" fontId="11" fillId="0" borderId="3" xfId="0" applyFont="1" applyBorder="1" applyAlignment="1">
      <alignment horizontal="center" vertical="center" wrapText="1"/>
    </xf>
    <xf numFmtId="0" fontId="27" fillId="5" borderId="0" xfId="0" applyFont="1" applyFill="1" applyAlignment="1">
      <alignment horizontal="center" vertical="center"/>
    </xf>
    <xf numFmtId="0" fontId="6" fillId="0" borderId="4" xfId="0" applyFont="1" applyBorder="1" applyAlignment="1">
      <alignment horizontal="left" vertical="top"/>
    </xf>
    <xf numFmtId="0" fontId="6" fillId="0" borderId="5" xfId="0" applyFont="1" applyBorder="1" applyAlignment="1">
      <alignment horizontal="left" vertical="top"/>
    </xf>
    <xf numFmtId="0" fontId="3" fillId="0" borderId="9" xfId="0" applyFont="1" applyBorder="1" applyAlignment="1">
      <alignment horizontal="center" vertical="center" wrapText="1"/>
    </xf>
    <xf numFmtId="0" fontId="3" fillId="0" borderId="8" xfId="0" applyFont="1" applyBorder="1" applyAlignment="1">
      <alignment horizontal="center" vertical="center" wrapText="1"/>
    </xf>
    <xf numFmtId="0" fontId="15" fillId="0" borderId="2" xfId="0" applyFont="1" applyBorder="1" applyAlignment="1">
      <alignment horizontal="center" vertical="center" wrapText="1"/>
    </xf>
    <xf numFmtId="0" fontId="15" fillId="0" borderId="3"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3" xfId="0" applyFont="1" applyBorder="1" applyAlignment="1">
      <alignment horizontal="center" vertical="center" wrapText="1"/>
    </xf>
    <xf numFmtId="0" fontId="4" fillId="2" borderId="4"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27" fillId="2" borderId="0" xfId="0" applyFont="1" applyFill="1" applyAlignment="1">
      <alignment horizontal="center" vertical="center"/>
    </xf>
    <xf numFmtId="0" fontId="16" fillId="2" borderId="2" xfId="0" applyFont="1" applyFill="1" applyBorder="1" applyAlignment="1">
      <alignment horizontal="center" vertical="center" textRotation="90"/>
    </xf>
    <xf numFmtId="0" fontId="16" fillId="2" borderId="11" xfId="0" applyFont="1" applyFill="1" applyBorder="1" applyAlignment="1">
      <alignment horizontal="center" vertical="center" textRotation="90"/>
    </xf>
    <xf numFmtId="0" fontId="16" fillId="2" borderId="3" xfId="0" applyFont="1" applyFill="1" applyBorder="1" applyAlignment="1">
      <alignment horizontal="center" vertical="center" textRotation="90"/>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0" xfId="0" applyFont="1" applyBorder="1" applyAlignment="1">
      <alignment horizontal="left" vertical="top"/>
    </xf>
    <xf numFmtId="0" fontId="6" fillId="0" borderId="0" xfId="0" applyFont="1" applyAlignment="1">
      <alignment horizontal="left" vertical="top"/>
    </xf>
    <xf numFmtId="0" fontId="16" fillId="2" borderId="13" xfId="0" applyFont="1" applyFill="1" applyBorder="1" applyAlignment="1">
      <alignment horizontal="center" vertical="center" textRotation="90"/>
    </xf>
    <xf numFmtId="0" fontId="4" fillId="2" borderId="13" xfId="0" applyFont="1" applyFill="1" applyBorder="1" applyAlignment="1">
      <alignment horizontal="center" vertical="center"/>
    </xf>
    <xf numFmtId="0" fontId="16" fillId="2" borderId="13" xfId="0" applyFont="1" applyFill="1" applyBorder="1" applyAlignment="1">
      <alignment horizontal="center" vertical="center" wrapText="1"/>
    </xf>
    <xf numFmtId="0" fontId="10" fillId="2" borderId="14" xfId="0" applyFont="1" applyFill="1" applyBorder="1" applyAlignment="1">
      <alignment horizontal="center" vertical="center"/>
    </xf>
    <xf numFmtId="0" fontId="10" fillId="2" borderId="15" xfId="0" applyFont="1" applyFill="1" applyBorder="1" applyAlignment="1">
      <alignment horizontal="center" vertical="center"/>
    </xf>
    <xf numFmtId="0" fontId="10" fillId="2" borderId="16" xfId="0" applyFont="1" applyFill="1" applyBorder="1" applyAlignment="1">
      <alignment horizontal="center" vertical="center"/>
    </xf>
    <xf numFmtId="0" fontId="1" fillId="0" borderId="14" xfId="0" applyFont="1" applyBorder="1" applyAlignment="1">
      <alignment horizontal="center"/>
    </xf>
    <xf numFmtId="0" fontId="1" fillId="0" borderId="15" xfId="0" applyFont="1" applyBorder="1" applyAlignment="1">
      <alignment horizontal="center"/>
    </xf>
    <xf numFmtId="0" fontId="1" fillId="0" borderId="16" xfId="0" applyFont="1" applyBorder="1" applyAlignment="1">
      <alignment horizont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2" fontId="4" fillId="10" borderId="14" xfId="0" applyNumberFormat="1" applyFont="1" applyFill="1" applyBorder="1" applyAlignment="1">
      <alignment horizontal="center" vertical="center" wrapText="1"/>
    </xf>
    <xf numFmtId="2" fontId="4" fillId="10" borderId="15" xfId="0" applyNumberFormat="1" applyFont="1" applyFill="1" applyBorder="1" applyAlignment="1">
      <alignment horizontal="center" vertical="center" wrapText="1"/>
    </xf>
    <xf numFmtId="0" fontId="4" fillId="9" borderId="14" xfId="0" applyFont="1" applyFill="1" applyBorder="1" applyAlignment="1">
      <alignment horizontal="center" vertical="center"/>
    </xf>
    <xf numFmtId="0" fontId="4" fillId="9" borderId="15" xfId="0" applyFont="1" applyFill="1" applyBorder="1" applyAlignment="1">
      <alignment horizontal="center" vertical="center"/>
    </xf>
    <xf numFmtId="0" fontId="14" fillId="0" borderId="13" xfId="0" applyFont="1" applyBorder="1" applyAlignment="1">
      <alignment horizontal="center" vertical="center" wrapText="1"/>
    </xf>
    <xf numFmtId="0" fontId="6" fillId="0" borderId="13" xfId="0" applyFont="1" applyBorder="1" applyAlignment="1">
      <alignment horizontal="center" vertical="center"/>
    </xf>
    <xf numFmtId="164" fontId="22" fillId="4" borderId="13" xfId="5" applyNumberFormat="1" applyFont="1" applyFill="1" applyBorder="1" applyAlignment="1">
      <alignment horizontal="center" vertical="center" wrapText="1"/>
    </xf>
    <xf numFmtId="0" fontId="8" fillId="0" borderId="13" xfId="0" applyFont="1" applyBorder="1" applyAlignment="1">
      <alignment horizontal="center" vertical="center" wrapText="1"/>
    </xf>
    <xf numFmtId="0" fontId="12" fillId="0" borderId="13" xfId="0" applyFont="1" applyBorder="1" applyAlignment="1">
      <alignment horizontal="center" vertical="center" wrapText="1"/>
    </xf>
    <xf numFmtId="0" fontId="15" fillId="0" borderId="13" xfId="0" applyFont="1" applyBorder="1" applyAlignment="1">
      <alignment horizontal="center" vertical="center" wrapText="1"/>
    </xf>
    <xf numFmtId="9" fontId="20" fillId="0" borderId="13" xfId="4" applyNumberFormat="1" applyFont="1" applyFill="1" applyBorder="1" applyAlignment="1">
      <alignment horizontal="center" vertical="center"/>
    </xf>
    <xf numFmtId="0" fontId="1" fillId="0" borderId="25"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0" xfId="0" applyFont="1" applyBorder="1" applyAlignment="1">
      <alignment horizontal="center" vertical="center"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1" xfId="0" applyFont="1" applyBorder="1" applyAlignment="1">
      <alignment horizontal="center" vertical="center" wrapText="1"/>
    </xf>
    <xf numFmtId="0" fontId="9" fillId="0" borderId="0" xfId="0" applyFont="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28" fillId="2" borderId="18" xfId="0" applyFont="1" applyFill="1" applyBorder="1" applyAlignment="1">
      <alignment horizontal="center" vertical="center"/>
    </xf>
    <xf numFmtId="0" fontId="28" fillId="2" borderId="19" xfId="0" applyFont="1" applyFill="1" applyBorder="1" applyAlignment="1">
      <alignment horizontal="center" vertical="center"/>
    </xf>
    <xf numFmtId="0" fontId="28" fillId="2" borderId="17" xfId="0" applyFont="1" applyFill="1" applyBorder="1" applyAlignment="1">
      <alignment horizontal="center" vertical="center"/>
    </xf>
    <xf numFmtId="0" fontId="16" fillId="2" borderId="26" xfId="0" applyFont="1" applyFill="1" applyBorder="1" applyAlignment="1">
      <alignment horizontal="center" vertical="center" wrapText="1"/>
    </xf>
    <xf numFmtId="0" fontId="16" fillId="2" borderId="27" xfId="0" applyFont="1" applyFill="1" applyBorder="1" applyAlignment="1">
      <alignment horizontal="center" vertical="center" wrapText="1"/>
    </xf>
    <xf numFmtId="0" fontId="16" fillId="2" borderId="28" xfId="0" applyFont="1" applyFill="1" applyBorder="1" applyAlignment="1">
      <alignment horizontal="center" vertical="center" wrapText="1"/>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164" fontId="22" fillId="4" borderId="26" xfId="5" applyNumberFormat="1" applyFont="1" applyFill="1" applyBorder="1" applyAlignment="1">
      <alignment horizontal="center" vertical="center" wrapText="1"/>
    </xf>
    <xf numFmtId="164" fontId="22" fillId="4" borderId="28" xfId="5" applyNumberFormat="1" applyFont="1" applyFill="1" applyBorder="1" applyAlignment="1">
      <alignment horizontal="center" vertical="center" wrapText="1"/>
    </xf>
    <xf numFmtId="0" fontId="6" fillId="0" borderId="33" xfId="0" applyFont="1" applyBorder="1" applyAlignment="1">
      <alignment horizontal="center" vertical="center"/>
    </xf>
    <xf numFmtId="0" fontId="6" fillId="0" borderId="0" xfId="0" applyFont="1" applyAlignment="1">
      <alignment horizontal="center" vertical="center"/>
    </xf>
    <xf numFmtId="0" fontId="6" fillId="0" borderId="34" xfId="0" applyFont="1" applyBorder="1" applyAlignment="1">
      <alignment horizontal="center" vertical="center"/>
    </xf>
    <xf numFmtId="0" fontId="6" fillId="0" borderId="26" xfId="0" applyFont="1" applyBorder="1" applyAlignment="1">
      <alignment horizontal="center" vertical="center"/>
    </xf>
    <xf numFmtId="0" fontId="6" fillId="0" borderId="28" xfId="0" applyFont="1" applyBorder="1" applyAlignment="1">
      <alignment horizontal="center" vertical="center"/>
    </xf>
    <xf numFmtId="0" fontId="8" fillId="0" borderId="26" xfId="0" applyFont="1" applyBorder="1" applyAlignment="1">
      <alignment horizontal="center" vertical="center" wrapText="1"/>
    </xf>
    <xf numFmtId="0" fontId="8" fillId="0" borderId="28" xfId="0" applyFont="1" applyBorder="1" applyAlignment="1">
      <alignment horizontal="center" vertical="center" wrapText="1"/>
    </xf>
    <xf numFmtId="0" fontId="14" fillId="0" borderId="26" xfId="0" applyFont="1" applyBorder="1" applyAlignment="1">
      <alignment horizontal="center" vertical="center" wrapText="1"/>
    </xf>
    <xf numFmtId="0" fontId="14" fillId="0" borderId="28" xfId="0" applyFont="1" applyBorder="1" applyAlignment="1">
      <alignment horizontal="center" vertical="center" wrapText="1"/>
    </xf>
    <xf numFmtId="0" fontId="12" fillId="0" borderId="26" xfId="0" applyFont="1" applyBorder="1" applyAlignment="1">
      <alignment horizontal="center" vertical="center" wrapText="1"/>
    </xf>
    <xf numFmtId="0" fontId="12" fillId="0" borderId="28"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28" xfId="0" applyFont="1" applyBorder="1" applyAlignment="1">
      <alignment horizontal="center" vertical="center" wrapText="1"/>
    </xf>
    <xf numFmtId="9" fontId="20" fillId="0" borderId="26" xfId="4" applyNumberFormat="1" applyFont="1" applyFill="1" applyBorder="1" applyAlignment="1">
      <alignment horizontal="center" vertical="center"/>
    </xf>
    <xf numFmtId="9" fontId="20" fillId="0" borderId="28" xfId="4" applyNumberFormat="1" applyFont="1" applyFill="1" applyBorder="1" applyAlignment="1">
      <alignment horizontal="center" vertical="center"/>
    </xf>
  </cellXfs>
  <cellStyles count="12">
    <cellStyle name="FONS" xfId="3" xr:uid="{00000000-0005-0000-0000-000000000000}"/>
    <cellStyle name="Millares 2" xfId="4" xr:uid="{00000000-0005-0000-0000-000002000000}"/>
    <cellStyle name="Millares 2 2" xfId="7" xr:uid="{00000000-0005-0000-0000-000003000000}"/>
    <cellStyle name="Millares 2 2 2" xfId="11" xr:uid="{D7C0D27F-2E5F-455E-96D5-BED197C62DDA}"/>
    <cellStyle name="Millares 2 3" xfId="9" xr:uid="{155B1EFC-13FE-4832-BE04-B6616CDA20C8}"/>
    <cellStyle name="Millares 3" xfId="6" xr:uid="{00000000-0005-0000-0000-000004000000}"/>
    <cellStyle name="Millares 3 2" xfId="10" xr:uid="{17C2C1A8-DDB9-41D0-B098-06C1AE70D917}"/>
    <cellStyle name="Millares 4" xfId="8" xr:uid="{D0AF9664-2131-4378-A8E2-58B829DC033D}"/>
    <cellStyle name="Normal" xfId="0" builtinId="0"/>
    <cellStyle name="Normal 2" xfId="1" xr:uid="{00000000-0005-0000-0000-000006000000}"/>
    <cellStyle name="Porcentaje" xfId="2" builtinId="5"/>
    <cellStyle name="Porcentaje 2" xfId="5" xr:uid="{00000000-0005-0000-0000-000008000000}"/>
  </cellStyles>
  <dxfs count="1275">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
      <font>
        <b/>
        <i val="0"/>
        <color theme="0"/>
      </font>
      <fill>
        <patternFill>
          <bgColor rgb="FFE98BD7"/>
        </patternFill>
      </fill>
    </dxf>
    <dxf>
      <font>
        <b/>
        <i val="0"/>
        <color theme="0"/>
      </font>
      <fill>
        <patternFill>
          <bgColor rgb="FFD5007F"/>
        </patternFill>
      </fill>
    </dxf>
    <dxf>
      <font>
        <b/>
        <i val="0"/>
        <color theme="0"/>
      </font>
      <fill>
        <patternFill>
          <bgColor rgb="FF950054"/>
        </patternFill>
      </fill>
    </dxf>
  </dxfs>
  <tableStyles count="0" defaultTableStyle="TableStyleMedium2" defaultPivotStyle="PivotStyleLight16"/>
  <colors>
    <mruColors>
      <color rgb="FFFF69C2"/>
      <color rgb="FF950054"/>
      <color rgb="FFB8006E"/>
      <color rgb="FFE98BD7"/>
      <color rgb="FFD5007F"/>
      <color rgb="FF972958"/>
      <color rgb="FFB2B2B2"/>
      <color rgb="FFFAE2F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customXml" Target="../customXml/item4.xml"/><Relationship Id="rId16" Type="http://schemas.openxmlformats.org/officeDocument/2006/relationships/worksheet" Target="worksheets/sheet16.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82" Type="http://schemas.openxmlformats.org/officeDocument/2006/relationships/customXml" Target="../customXml/item2.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worksheet" Target="worksheets/sheet64.xml"/><Relationship Id="rId69" Type="http://schemas.openxmlformats.org/officeDocument/2006/relationships/worksheet" Target="worksheets/sheet69.xml"/><Relationship Id="rId77"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80" Type="http://schemas.openxmlformats.org/officeDocument/2006/relationships/calcChain" Target="calcChain.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worksheet" Target="worksheets/sheet67.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70" Type="http://schemas.openxmlformats.org/officeDocument/2006/relationships/worksheet" Target="worksheets/sheet70.xml"/><Relationship Id="rId75" Type="http://schemas.openxmlformats.org/officeDocument/2006/relationships/worksheet" Target="worksheets/sheet75.xml"/><Relationship Id="rId83"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styles" Target="styles.xml"/><Relationship Id="rId81"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7" Type="http://schemas.openxmlformats.org/officeDocument/2006/relationships/worksheet" Target="worksheets/sheet7.xml"/><Relationship Id="rId71" Type="http://schemas.openxmlformats.org/officeDocument/2006/relationships/worksheet" Target="worksheets/sheet71.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_rels/drawing20.xml.rels><?xml version="1.0" encoding="UTF-8" standalone="yes"?>
<Relationships xmlns="http://schemas.openxmlformats.org/package/2006/relationships"><Relationship Id="rId1" Type="http://schemas.openxmlformats.org/officeDocument/2006/relationships/image" Target="../media/image1.jpg"/></Relationships>
</file>

<file path=xl/drawings/_rels/drawing2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2.xml.rels><?xml version="1.0" encoding="UTF-8" standalone="yes"?>
<Relationships xmlns="http://schemas.openxmlformats.org/package/2006/relationships"><Relationship Id="rId1" Type="http://schemas.openxmlformats.org/officeDocument/2006/relationships/image" Target="../media/image1.jpg"/></Relationships>
</file>

<file path=xl/drawings/_rels/drawing23.xml.rels><?xml version="1.0" encoding="UTF-8" standalone="yes"?>
<Relationships xmlns="http://schemas.openxmlformats.org/package/2006/relationships"><Relationship Id="rId1" Type="http://schemas.openxmlformats.org/officeDocument/2006/relationships/image" Target="../media/image1.jpg"/></Relationships>
</file>

<file path=xl/drawings/_rels/drawing24.xml.rels><?xml version="1.0" encoding="UTF-8" standalone="yes"?>
<Relationships xmlns="http://schemas.openxmlformats.org/package/2006/relationships"><Relationship Id="rId1" Type="http://schemas.openxmlformats.org/officeDocument/2006/relationships/image" Target="../media/image1.jpg"/></Relationships>
</file>

<file path=xl/drawings/_rels/drawing25.xml.rels><?xml version="1.0" encoding="UTF-8" standalone="yes"?>
<Relationships xmlns="http://schemas.openxmlformats.org/package/2006/relationships"><Relationship Id="rId1" Type="http://schemas.openxmlformats.org/officeDocument/2006/relationships/image" Target="../media/image1.jpg"/></Relationships>
</file>

<file path=xl/drawings/_rels/drawing26.xml.rels><?xml version="1.0" encoding="UTF-8" standalone="yes"?>
<Relationships xmlns="http://schemas.openxmlformats.org/package/2006/relationships"><Relationship Id="rId1" Type="http://schemas.openxmlformats.org/officeDocument/2006/relationships/image" Target="../media/image1.jpg"/></Relationships>
</file>

<file path=xl/drawings/_rels/drawing27.xml.rels><?xml version="1.0" encoding="UTF-8" standalone="yes"?>
<Relationships xmlns="http://schemas.openxmlformats.org/package/2006/relationships"><Relationship Id="rId1" Type="http://schemas.openxmlformats.org/officeDocument/2006/relationships/image" Target="../media/image1.jpg"/></Relationships>
</file>

<file path=xl/drawings/_rels/drawing28.xml.rels><?xml version="1.0" encoding="UTF-8" standalone="yes"?>
<Relationships xmlns="http://schemas.openxmlformats.org/package/2006/relationships"><Relationship Id="rId1" Type="http://schemas.openxmlformats.org/officeDocument/2006/relationships/image" Target="../media/image1.jpg"/></Relationships>
</file>

<file path=xl/drawings/_rels/drawing29.xml.rels><?xml version="1.0" encoding="UTF-8" standalone="yes"?>
<Relationships xmlns="http://schemas.openxmlformats.org/package/2006/relationships"><Relationship Id="rId1" Type="http://schemas.openxmlformats.org/officeDocument/2006/relationships/image" Target="../media/image1.jpg"/></Relationships>
</file>

<file path=xl/drawings/_rels/drawing30.xml.rels><?xml version="1.0" encoding="UTF-8" standalone="yes"?>
<Relationships xmlns="http://schemas.openxmlformats.org/package/2006/relationships"><Relationship Id="rId1" Type="http://schemas.openxmlformats.org/officeDocument/2006/relationships/image" Target="../media/image1.jpg"/></Relationships>
</file>

<file path=xl/drawings/_rels/drawing31.xml.rels><?xml version="1.0" encoding="UTF-8" standalone="yes"?>
<Relationships xmlns="http://schemas.openxmlformats.org/package/2006/relationships"><Relationship Id="rId1" Type="http://schemas.openxmlformats.org/officeDocument/2006/relationships/image" Target="../media/image1.jpg"/></Relationships>
</file>

<file path=xl/drawings/_rels/drawing3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3.xml.rels><?xml version="1.0" encoding="UTF-8" standalone="yes"?>
<Relationships xmlns="http://schemas.openxmlformats.org/package/2006/relationships"><Relationship Id="rId1" Type="http://schemas.openxmlformats.org/officeDocument/2006/relationships/image" Target="../media/image1.jpg"/></Relationships>
</file>

<file path=xl/drawings/_rels/drawing34.xml.rels><?xml version="1.0" encoding="UTF-8" standalone="yes"?>
<Relationships xmlns="http://schemas.openxmlformats.org/package/2006/relationships"><Relationship Id="rId1" Type="http://schemas.openxmlformats.org/officeDocument/2006/relationships/image" Target="../media/image1.jpg"/></Relationships>
</file>

<file path=xl/drawings/_rels/drawing35.xml.rels><?xml version="1.0" encoding="UTF-8" standalone="yes"?>
<Relationships xmlns="http://schemas.openxmlformats.org/package/2006/relationships"><Relationship Id="rId1" Type="http://schemas.openxmlformats.org/officeDocument/2006/relationships/image" Target="../media/image1.jpg"/></Relationships>
</file>

<file path=xl/drawings/_rels/drawing36.xml.rels><?xml version="1.0" encoding="UTF-8" standalone="yes"?>
<Relationships xmlns="http://schemas.openxmlformats.org/package/2006/relationships"><Relationship Id="rId1" Type="http://schemas.openxmlformats.org/officeDocument/2006/relationships/image" Target="../media/image1.jpg"/></Relationships>
</file>

<file path=xl/drawings/_rels/drawing37.xml.rels><?xml version="1.0" encoding="UTF-8" standalone="yes"?>
<Relationships xmlns="http://schemas.openxmlformats.org/package/2006/relationships"><Relationship Id="rId1" Type="http://schemas.openxmlformats.org/officeDocument/2006/relationships/image" Target="../media/image1.jpg"/></Relationships>
</file>

<file path=xl/drawings/_rels/drawing38.xml.rels><?xml version="1.0" encoding="UTF-8" standalone="yes"?>
<Relationships xmlns="http://schemas.openxmlformats.org/package/2006/relationships"><Relationship Id="rId1" Type="http://schemas.openxmlformats.org/officeDocument/2006/relationships/image" Target="../media/image1.jpg"/></Relationships>
</file>

<file path=xl/drawings/_rels/drawing39.xml.rels><?xml version="1.0" encoding="UTF-8" standalone="yes"?>
<Relationships xmlns="http://schemas.openxmlformats.org/package/2006/relationships"><Relationship Id="rId1" Type="http://schemas.openxmlformats.org/officeDocument/2006/relationships/image" Target="../media/image1.jpg"/></Relationships>
</file>

<file path=xl/drawings/_rels/drawing40.xml.rels><?xml version="1.0" encoding="UTF-8" standalone="yes"?>
<Relationships xmlns="http://schemas.openxmlformats.org/package/2006/relationships"><Relationship Id="rId1" Type="http://schemas.openxmlformats.org/officeDocument/2006/relationships/image" Target="../media/image1.jpg"/></Relationships>
</file>

<file path=xl/drawings/_rels/drawing41.xml.rels><?xml version="1.0" encoding="UTF-8" standalone="yes"?>
<Relationships xmlns="http://schemas.openxmlformats.org/package/2006/relationships"><Relationship Id="rId1" Type="http://schemas.openxmlformats.org/officeDocument/2006/relationships/image" Target="../media/image1.jpg"/></Relationships>
</file>

<file path=xl/drawings/_rels/drawing42.xml.rels><?xml version="1.0" encoding="UTF-8" standalone="yes"?>
<Relationships xmlns="http://schemas.openxmlformats.org/package/2006/relationships"><Relationship Id="rId1" Type="http://schemas.openxmlformats.org/officeDocument/2006/relationships/image" Target="../media/image1.jpg"/></Relationships>
</file>

<file path=xl/drawings/_rels/drawing4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4.xml.rels><?xml version="1.0" encoding="UTF-8" standalone="yes"?>
<Relationships xmlns="http://schemas.openxmlformats.org/package/2006/relationships"><Relationship Id="rId1" Type="http://schemas.openxmlformats.org/officeDocument/2006/relationships/image" Target="../media/image1.jpg"/></Relationships>
</file>

<file path=xl/drawings/_rels/drawing45.xml.rels><?xml version="1.0" encoding="UTF-8" standalone="yes"?>
<Relationships xmlns="http://schemas.openxmlformats.org/package/2006/relationships"><Relationship Id="rId1" Type="http://schemas.openxmlformats.org/officeDocument/2006/relationships/image" Target="../media/image1.jpg"/></Relationships>
</file>

<file path=xl/drawings/_rels/drawing46.xml.rels><?xml version="1.0" encoding="UTF-8" standalone="yes"?>
<Relationships xmlns="http://schemas.openxmlformats.org/package/2006/relationships"><Relationship Id="rId1" Type="http://schemas.openxmlformats.org/officeDocument/2006/relationships/image" Target="../media/image1.jpg"/></Relationships>
</file>

<file path=xl/drawings/_rels/drawing47.xml.rels><?xml version="1.0" encoding="UTF-8" standalone="yes"?>
<Relationships xmlns="http://schemas.openxmlformats.org/package/2006/relationships"><Relationship Id="rId1" Type="http://schemas.openxmlformats.org/officeDocument/2006/relationships/image" Target="../media/image1.jpg"/></Relationships>
</file>

<file path=xl/drawings/_rels/drawing48.xml.rels><?xml version="1.0" encoding="UTF-8" standalone="yes"?>
<Relationships xmlns="http://schemas.openxmlformats.org/package/2006/relationships"><Relationship Id="rId1" Type="http://schemas.openxmlformats.org/officeDocument/2006/relationships/image" Target="../media/image1.jpg"/></Relationships>
</file>

<file path=xl/drawings/_rels/drawing49.xml.rels><?xml version="1.0" encoding="UTF-8" standalone="yes"?>
<Relationships xmlns="http://schemas.openxmlformats.org/package/2006/relationships"><Relationship Id="rId1" Type="http://schemas.openxmlformats.org/officeDocument/2006/relationships/image" Target="../media/image1.jpg"/></Relationships>
</file>

<file path=xl/drawings/_rels/drawing50.xml.rels><?xml version="1.0" encoding="UTF-8" standalone="yes"?>
<Relationships xmlns="http://schemas.openxmlformats.org/package/2006/relationships"><Relationship Id="rId1" Type="http://schemas.openxmlformats.org/officeDocument/2006/relationships/image" Target="../media/image1.jpg"/></Relationships>
</file>

<file path=xl/drawings/_rels/drawing51.xml.rels><?xml version="1.0" encoding="UTF-8" standalone="yes"?>
<Relationships xmlns="http://schemas.openxmlformats.org/package/2006/relationships"><Relationship Id="rId1" Type="http://schemas.openxmlformats.org/officeDocument/2006/relationships/image" Target="../media/image1.jpg"/></Relationships>
</file>

<file path=xl/drawings/_rels/drawing52.xml.rels><?xml version="1.0" encoding="UTF-8" standalone="yes"?>
<Relationships xmlns="http://schemas.openxmlformats.org/package/2006/relationships"><Relationship Id="rId1" Type="http://schemas.openxmlformats.org/officeDocument/2006/relationships/image" Target="../media/image1.jpg"/></Relationships>
</file>

<file path=xl/drawings/_rels/drawing53.xml.rels><?xml version="1.0" encoding="UTF-8" standalone="yes"?>
<Relationships xmlns="http://schemas.openxmlformats.org/package/2006/relationships"><Relationship Id="rId1" Type="http://schemas.openxmlformats.org/officeDocument/2006/relationships/image" Target="../media/image1.jpg"/></Relationships>
</file>

<file path=xl/drawings/_rels/drawing5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5.xml.rels><?xml version="1.0" encoding="UTF-8" standalone="yes"?>
<Relationships xmlns="http://schemas.openxmlformats.org/package/2006/relationships"><Relationship Id="rId1" Type="http://schemas.openxmlformats.org/officeDocument/2006/relationships/image" Target="../media/image1.jpg"/></Relationships>
</file>

<file path=xl/drawings/_rels/drawing56.xml.rels><?xml version="1.0" encoding="UTF-8" standalone="yes"?>
<Relationships xmlns="http://schemas.openxmlformats.org/package/2006/relationships"><Relationship Id="rId1" Type="http://schemas.openxmlformats.org/officeDocument/2006/relationships/image" Target="../media/image1.jpg"/></Relationships>
</file>

<file path=xl/drawings/_rels/drawing57.xml.rels><?xml version="1.0" encoding="UTF-8" standalone="yes"?>
<Relationships xmlns="http://schemas.openxmlformats.org/package/2006/relationships"><Relationship Id="rId1" Type="http://schemas.openxmlformats.org/officeDocument/2006/relationships/image" Target="../media/image1.jpg"/></Relationships>
</file>

<file path=xl/drawings/_rels/drawing58.xml.rels><?xml version="1.0" encoding="UTF-8" standalone="yes"?>
<Relationships xmlns="http://schemas.openxmlformats.org/package/2006/relationships"><Relationship Id="rId1" Type="http://schemas.openxmlformats.org/officeDocument/2006/relationships/image" Target="../media/image1.jpg"/></Relationships>
</file>

<file path=xl/drawings/_rels/drawing59.xml.rels><?xml version="1.0" encoding="UTF-8" standalone="yes"?>
<Relationships xmlns="http://schemas.openxmlformats.org/package/2006/relationships"><Relationship Id="rId1" Type="http://schemas.openxmlformats.org/officeDocument/2006/relationships/image" Target="../media/image1.jpg"/></Relationships>
</file>

<file path=xl/drawings/_rels/drawing60.xml.rels><?xml version="1.0" encoding="UTF-8" standalone="yes"?>
<Relationships xmlns="http://schemas.openxmlformats.org/package/2006/relationships"><Relationship Id="rId1" Type="http://schemas.openxmlformats.org/officeDocument/2006/relationships/image" Target="../media/image1.jpg"/></Relationships>
</file>

<file path=xl/drawings/_rels/drawing61.xml.rels><?xml version="1.0" encoding="UTF-8" standalone="yes"?>
<Relationships xmlns="http://schemas.openxmlformats.org/package/2006/relationships"><Relationship Id="rId1" Type="http://schemas.openxmlformats.org/officeDocument/2006/relationships/image" Target="../media/image1.jpg"/></Relationships>
</file>

<file path=xl/drawings/_rels/drawing62.xml.rels><?xml version="1.0" encoding="UTF-8" standalone="yes"?>
<Relationships xmlns="http://schemas.openxmlformats.org/package/2006/relationships"><Relationship Id="rId1" Type="http://schemas.openxmlformats.org/officeDocument/2006/relationships/image" Target="../media/image1.jpg"/></Relationships>
</file>

<file path=xl/drawings/_rels/drawing63.xml.rels><?xml version="1.0" encoding="UTF-8" standalone="yes"?>
<Relationships xmlns="http://schemas.openxmlformats.org/package/2006/relationships"><Relationship Id="rId1" Type="http://schemas.openxmlformats.org/officeDocument/2006/relationships/image" Target="../media/image1.jpg"/></Relationships>
</file>

<file path=xl/drawings/_rels/drawing64.xml.rels><?xml version="1.0" encoding="UTF-8" standalone="yes"?>
<Relationships xmlns="http://schemas.openxmlformats.org/package/2006/relationships"><Relationship Id="rId1" Type="http://schemas.openxmlformats.org/officeDocument/2006/relationships/image" Target="../media/image1.jpg"/></Relationships>
</file>

<file path=xl/drawings/_rels/drawing6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6.xml.rels><?xml version="1.0" encoding="UTF-8" standalone="yes"?>
<Relationships xmlns="http://schemas.openxmlformats.org/package/2006/relationships"><Relationship Id="rId1" Type="http://schemas.openxmlformats.org/officeDocument/2006/relationships/image" Target="../media/image1.jpg"/></Relationships>
</file>

<file path=xl/drawings/_rels/drawing67.xml.rels><?xml version="1.0" encoding="UTF-8" standalone="yes"?>
<Relationships xmlns="http://schemas.openxmlformats.org/package/2006/relationships"><Relationship Id="rId1" Type="http://schemas.openxmlformats.org/officeDocument/2006/relationships/image" Target="../media/image1.jpg"/></Relationships>
</file>

<file path=xl/drawings/_rels/drawing68.xml.rels><?xml version="1.0" encoding="UTF-8" standalone="yes"?>
<Relationships xmlns="http://schemas.openxmlformats.org/package/2006/relationships"><Relationship Id="rId1" Type="http://schemas.openxmlformats.org/officeDocument/2006/relationships/image" Target="../media/image1.jpg"/></Relationships>
</file>

<file path=xl/drawings/_rels/drawing69.xml.rels><?xml version="1.0" encoding="UTF-8" standalone="yes"?>
<Relationships xmlns="http://schemas.openxmlformats.org/package/2006/relationships"><Relationship Id="rId1" Type="http://schemas.openxmlformats.org/officeDocument/2006/relationships/image" Target="../media/image1.jpg"/></Relationships>
</file>

<file path=xl/drawings/_rels/drawing70.xml.rels><?xml version="1.0" encoding="UTF-8" standalone="yes"?>
<Relationships xmlns="http://schemas.openxmlformats.org/package/2006/relationships"><Relationship Id="rId1" Type="http://schemas.openxmlformats.org/officeDocument/2006/relationships/image" Target="../media/image1.jpg"/></Relationships>
</file>

<file path=xl/drawings/_rels/drawing71.xml.rels><?xml version="1.0" encoding="UTF-8" standalone="yes"?>
<Relationships xmlns="http://schemas.openxmlformats.org/package/2006/relationships"><Relationship Id="rId1" Type="http://schemas.openxmlformats.org/officeDocument/2006/relationships/image" Target="../media/image1.jpg"/></Relationships>
</file>

<file path=xl/drawings/_rels/drawing72.xml.rels><?xml version="1.0" encoding="UTF-8" standalone="yes"?>
<Relationships xmlns="http://schemas.openxmlformats.org/package/2006/relationships"><Relationship Id="rId1" Type="http://schemas.openxmlformats.org/officeDocument/2006/relationships/image" Target="../media/image1.jpg"/></Relationships>
</file>

<file path=xl/drawings/_rels/drawing73.xml.rels><?xml version="1.0" encoding="UTF-8" standalone="yes"?>
<Relationships xmlns="http://schemas.openxmlformats.org/package/2006/relationships"><Relationship Id="rId1" Type="http://schemas.openxmlformats.org/officeDocument/2006/relationships/image" Target="../media/image1.jpg"/></Relationships>
</file>

<file path=xl/drawings/_rels/drawing74.xml.rels><?xml version="1.0" encoding="UTF-8" standalone="yes"?>
<Relationships xmlns="http://schemas.openxmlformats.org/package/2006/relationships"><Relationship Id="rId1" Type="http://schemas.openxmlformats.org/officeDocument/2006/relationships/image" Target="../media/image1.jpg"/></Relationships>
</file>

<file path=xl/drawings/_rels/drawing75.xml.rels><?xml version="1.0" encoding="UTF-8" standalone="yes"?>
<Relationships xmlns="http://schemas.openxmlformats.org/package/2006/relationships"><Relationship Id="rId1" Type="http://schemas.openxmlformats.org/officeDocument/2006/relationships/image" Target="../media/image1.jpg"/></Relationships>
</file>

<file path=xl/drawings/_rels/drawing76.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1145045</xdr:colOff>
      <xdr:row>0</xdr:row>
      <xdr:rowOff>485774</xdr:rowOff>
    </xdr:to>
    <xdr:pic>
      <xdr:nvPicPr>
        <xdr:cNvPr id="5" name="Imagen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5070"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3" name="Imagen 2">
          <a:extLst>
            <a:ext uri="{FF2B5EF4-FFF2-40B4-BE49-F238E27FC236}">
              <a16:creationId xmlns:a16="http://schemas.microsoft.com/office/drawing/2014/main" id="{57DB7694-454C-458B-9015-173BAE0620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4" name="Imagen 3">
          <a:extLst>
            <a:ext uri="{FF2B5EF4-FFF2-40B4-BE49-F238E27FC236}">
              <a16:creationId xmlns:a16="http://schemas.microsoft.com/office/drawing/2014/main" id="{454E3EC7-4BEB-4F8D-8676-65D073897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6" name="Imagen 5">
          <a:extLst>
            <a:ext uri="{FF2B5EF4-FFF2-40B4-BE49-F238E27FC236}">
              <a16:creationId xmlns:a16="http://schemas.microsoft.com/office/drawing/2014/main" id="{9AF03114-4977-4F14-AF1B-CA575719E18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twoCellAnchor editAs="oneCell">
    <xdr:from>
      <xdr:col>0</xdr:col>
      <xdr:colOff>0</xdr:colOff>
      <xdr:row>0</xdr:row>
      <xdr:rowOff>0</xdr:rowOff>
    </xdr:from>
    <xdr:to>
      <xdr:col>1</xdr:col>
      <xdr:colOff>1145045</xdr:colOff>
      <xdr:row>0</xdr:row>
      <xdr:rowOff>485774</xdr:rowOff>
    </xdr:to>
    <xdr:pic>
      <xdr:nvPicPr>
        <xdr:cNvPr id="7" name="Imagen 6">
          <a:extLst>
            <a:ext uri="{FF2B5EF4-FFF2-40B4-BE49-F238E27FC236}">
              <a16:creationId xmlns:a16="http://schemas.microsoft.com/office/drawing/2014/main" id="{73ABF44D-C5F8-4529-A472-95B45C360D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50785" cy="48577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9376" cy="48577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59422F-AC1F-4CB1-930C-89807ACB37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925D895-D949-4D06-828E-242C94805B5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6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44733FA-0ECB-46A3-988B-ECE8CFD5C58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8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952C94A-7390-4BF9-B0C5-360A31A453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02D18D6-0D79-496B-A5CC-FC00CE2D39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C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0E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F6D3131-50C0-406F-8B03-2F582E23D0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0000000-0008-0000-12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C5AD491-5E21-4B20-B557-5D2D5D263A4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2B40C0-8AE0-4FAA-B941-031AAB7025B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D1AA7A-6094-49D5-AFCE-729568CDA9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6EAEDD5-F719-40AA-9D69-59FBF8116A5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6C1AD23-A7A9-4476-ACF3-D933507C9D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0C0FF9D-BD5B-42F5-B2AA-91B24BA1152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BCEA2B0-53DB-46C3-B787-A825569D92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E4756B1-0B2C-4F8D-99D8-C1EB923A1F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30E58DD-2A7F-4C0F-830C-4CC7A48591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4C529FF-0F01-48D0-A18A-D59B017AB2A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359EFE9-FEC2-4EA7-B515-DC4F23A65DA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BB6AABF9-9182-434D-AE5F-884B41F38C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125A14C-FDE4-471C-8B06-652976F2A6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BF5C2-B007-478B-94E4-740041B19B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3FCCC66-E436-4E48-BD64-0482C47BCF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01A8090-0993-4D75-9456-12C3DA59380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E2777F2-56B1-4A2E-8478-661C96282E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76039A5-0FB9-449A-A91B-250183EE67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FFC5E0D-6FD7-49A2-8AC1-5D83C677361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6588B17-CD2A-445C-BDD2-68077612E1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3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66A6511-7656-484F-B18B-BFA0DC6964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3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5CC869E-9361-44B8-9CB2-B766CF597C6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58FD286-50DA-4BC8-AC5C-0D1167BFE1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FC0FC87-5A01-48D8-B507-CD66709A1D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65251" cy="485774"/>
        </a:xfrm>
        <a:prstGeom prst="rect">
          <a:avLst/>
        </a:prstGeom>
      </xdr:spPr>
    </xdr:pic>
    <xdr:clientData/>
  </xdr:twoCellAnchor>
</xdr:wsDr>
</file>

<file path=xl/drawings/drawing3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8F653EC-7660-493E-97AD-48F40E01F62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2E0DBA-E468-4E2A-AD5B-8FC2150EDFA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17A47BD-378D-42D1-A28B-9163DEFA283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AF891DD-28CD-4E69-BFD3-E405DA634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50CF563-0252-4C15-AB4F-F7ACDCF629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C070A3-2E9F-4F34-8235-5EDBFAE063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935087-069D-4B37-BB63-5180903A1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FDCD2AA-3A1C-4920-8095-BB815C72ECC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E5CC557-E1F2-4E6D-9085-CF90C8D03E9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46201" cy="485774"/>
        </a:xfrm>
        <a:prstGeom prst="rect">
          <a:avLst/>
        </a:prstGeom>
      </xdr:spPr>
    </xdr:pic>
    <xdr:clientData/>
  </xdr:twoCellAnchor>
</xdr:wsDr>
</file>

<file path=xl/drawings/drawing4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F9B744D-8093-450A-BC7B-24244A22EE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4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76A8802-57B7-4B5B-A9B3-BCD375B6CB3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7BC1EBB-DF85-4D8C-A5F7-AB4979DAC3A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992BB31D-8C87-48C8-B1F4-6C89FE854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4B7421EF-2775-479A-A65D-46BF036AF6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005E89C-B0BB-4C71-B95B-FF8A152598A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B9B177C-6689-4592-9D37-76A115BDB27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9129246-6CF5-4003-85EC-A72F9A7104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F010C45-7170-435B-976E-B4AB13C27E0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BD437E0-8B8A-4A6C-B6E1-4AE1B1F064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7F63828-9354-4B0C-BAF9-FF3ACE0AFB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5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B4D4EAB-3ACF-4D00-BB10-4C4CAEF1241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9A4488-AC96-4E37-9A6D-B6458FFAEA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EEBDD20D-A7E5-42DB-AE7D-5E40E219C79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2CAA82F7-90D0-4627-84BF-DA12143B057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3514B7DD-154A-4102-8610-38F52B11DAE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C8BB9B11-5D9B-42C1-AD19-A7CFABFBBA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12243A2-22BF-4195-9C81-F8BF86F299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208C22F-8C7A-4D3F-B707-7CD8531ED5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7.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8D23FB5B-F629-4A2F-BF92-FE4A5A8C9C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8.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3087AEB-DA85-461A-AE93-3624B0C233B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69.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11191A9D-0AD5-4CBB-8F31-CC7B322A2A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0.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7C86DA38-A522-4392-A3EB-DAD5FCEEB33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DEF0D7D0-9D39-401D-A11E-03AC85844A0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5A7A9088-8786-41E2-88A2-120A64DEB41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0ED431F7-F7FC-4DC7-A2FE-0B91D8F7674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6DE31E86-9861-4271-91F8-56B2A88553C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5.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A77E06C2-F4AC-44D2-98E0-5E784537D4E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drawings/drawing76.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641351</xdr:colOff>
      <xdr:row>0</xdr:row>
      <xdr:rowOff>485774</xdr:rowOff>
    </xdr:to>
    <xdr:pic>
      <xdr:nvPicPr>
        <xdr:cNvPr id="2" name="Imagen 1">
          <a:extLst>
            <a:ext uri="{FF2B5EF4-FFF2-40B4-BE49-F238E27FC236}">
              <a16:creationId xmlns:a16="http://schemas.microsoft.com/office/drawing/2014/main" id="{F4162089-7FE1-4E69-AC48-40EE6D74E62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377951" cy="48577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4.xml"/><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2" Type="http://schemas.openxmlformats.org/officeDocument/2006/relationships/drawing" Target="../drawings/drawing35.xml"/><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2" Type="http://schemas.openxmlformats.org/officeDocument/2006/relationships/drawing" Target="../drawings/drawing36.xml"/><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37.xml"/><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2" Type="http://schemas.openxmlformats.org/officeDocument/2006/relationships/drawing" Target="../drawings/drawing38.xml"/><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2" Type="http://schemas.openxmlformats.org/officeDocument/2006/relationships/drawing" Target="../drawings/drawing39.xml"/><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2" Type="http://schemas.openxmlformats.org/officeDocument/2006/relationships/drawing" Target="../drawings/drawing40.xml"/><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41.xml"/><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2" Type="http://schemas.openxmlformats.org/officeDocument/2006/relationships/drawing" Target="../drawings/drawing42.xml"/><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2" Type="http://schemas.openxmlformats.org/officeDocument/2006/relationships/drawing" Target="../drawings/drawing43.xml"/><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2" Type="http://schemas.openxmlformats.org/officeDocument/2006/relationships/drawing" Target="../drawings/drawing44.xml"/><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45.xml"/><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2" Type="http://schemas.openxmlformats.org/officeDocument/2006/relationships/drawing" Target="../drawings/drawing46.xml"/><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2" Type="http://schemas.openxmlformats.org/officeDocument/2006/relationships/drawing" Target="../drawings/drawing47.xml"/><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2" Type="http://schemas.openxmlformats.org/officeDocument/2006/relationships/drawing" Target="../drawings/drawing48.xml"/><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49.xml"/><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2" Type="http://schemas.openxmlformats.org/officeDocument/2006/relationships/drawing" Target="../drawings/drawing50.xml"/><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2" Type="http://schemas.openxmlformats.org/officeDocument/2006/relationships/drawing" Target="../drawings/drawing51.xml"/><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2" Type="http://schemas.openxmlformats.org/officeDocument/2006/relationships/drawing" Target="../drawings/drawing52.xml"/><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53.xml"/><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54.xml"/><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2" Type="http://schemas.openxmlformats.org/officeDocument/2006/relationships/drawing" Target="../drawings/drawing55.xml"/><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2" Type="http://schemas.openxmlformats.org/officeDocument/2006/relationships/drawing" Target="../drawings/drawing56.xml"/><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57.xml"/><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58.xml"/><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2" Type="http://schemas.openxmlformats.org/officeDocument/2006/relationships/drawing" Target="../drawings/drawing59.xml"/><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2" Type="http://schemas.openxmlformats.org/officeDocument/2006/relationships/drawing" Target="../drawings/drawing60.xml"/><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61.xml"/><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62.xml"/><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2" Type="http://schemas.openxmlformats.org/officeDocument/2006/relationships/drawing" Target="../drawings/drawing63.xml"/><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2" Type="http://schemas.openxmlformats.org/officeDocument/2006/relationships/drawing" Target="../drawings/drawing64.xml"/><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2" Type="http://schemas.openxmlformats.org/officeDocument/2006/relationships/drawing" Target="../drawings/drawing65.xml"/><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2" Type="http://schemas.openxmlformats.org/officeDocument/2006/relationships/drawing" Target="../drawings/drawing66.xml"/><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2" Type="http://schemas.openxmlformats.org/officeDocument/2006/relationships/drawing" Target="../drawings/drawing67.xml"/><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2" Type="http://schemas.openxmlformats.org/officeDocument/2006/relationships/drawing" Target="../drawings/drawing68.xml"/><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2" Type="http://schemas.openxmlformats.org/officeDocument/2006/relationships/drawing" Target="../drawings/drawing69.xml"/><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2" Type="http://schemas.openxmlformats.org/officeDocument/2006/relationships/drawing" Target="../drawings/drawing70.xml"/><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2" Type="http://schemas.openxmlformats.org/officeDocument/2006/relationships/drawing" Target="../drawings/drawing71.xml"/><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2" Type="http://schemas.openxmlformats.org/officeDocument/2006/relationships/drawing" Target="../drawings/drawing72.xml"/><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73.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2" Type="http://schemas.openxmlformats.org/officeDocument/2006/relationships/drawing" Target="../drawings/drawing74.xml"/><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2" Type="http://schemas.openxmlformats.org/officeDocument/2006/relationships/drawing" Target="../drawings/drawing75.xml"/><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2" Type="http://schemas.openxmlformats.org/officeDocument/2006/relationships/drawing" Target="../drawings/drawing76.xml"/><Relationship Id="rId1" Type="http://schemas.openxmlformats.org/officeDocument/2006/relationships/printerSettings" Target="../printerSettings/printerSettings7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K26"/>
  <sheetViews>
    <sheetView showGridLines="0" view="pageBreakPreview" topLeftCell="A2" zoomScale="73" zoomScaleNormal="70" workbookViewId="0">
      <selection activeCell="K9" sqref="K9:K10"/>
    </sheetView>
  </sheetViews>
  <sheetFormatPr defaultColWidth="11.42578125" defaultRowHeight="30" customHeight="1"/>
  <cols>
    <col min="1" max="1" width="3" style="1" bestFit="1" customWidth="1"/>
    <col min="2" max="2" width="25.28515625" style="1" customWidth="1"/>
    <col min="3" max="3" width="21.42578125" style="1" customWidth="1"/>
    <col min="4" max="4" width="14.28515625" style="1" customWidth="1"/>
    <col min="5" max="5" width="21" style="1" customWidth="1"/>
    <col min="6" max="6" width="12.7109375" style="1" customWidth="1"/>
    <col min="7" max="7" width="10.28515625" style="1" bestFit="1" customWidth="1"/>
    <col min="8" max="8" width="16.28515625" style="1" bestFit="1" customWidth="1"/>
    <col min="9" max="9" width="29.7109375" style="1" customWidth="1"/>
    <col min="10" max="10" width="1.5703125" style="1" customWidth="1"/>
    <col min="11" max="11" width="29.7109375" style="1" customWidth="1"/>
    <col min="12" max="12" width="1.5703125" style="1" customWidth="1"/>
    <col min="13" max="13" width="29.7109375" style="1" customWidth="1"/>
    <col min="14" max="14" width="1.5703125" style="1" customWidth="1"/>
    <col min="15" max="15" width="29.7109375" style="1" customWidth="1"/>
    <col min="16" max="16" width="1.42578125" style="1" customWidth="1"/>
    <col min="17" max="17" width="29.7109375" style="1" customWidth="1"/>
    <col min="18" max="18" width="1.42578125" style="1" customWidth="1"/>
    <col min="19" max="19" width="29.7109375" style="1" customWidth="1"/>
    <col min="20" max="20" width="1.42578125" style="1" customWidth="1"/>
    <col min="21" max="21" width="29.7109375" style="1" customWidth="1"/>
    <col min="22" max="22" width="1.42578125" style="1" customWidth="1"/>
    <col min="23" max="23" width="29.7109375" style="1" customWidth="1"/>
    <col min="24" max="24" width="1.42578125" style="1" customWidth="1"/>
    <col min="25" max="25" width="29.7109375" style="1" customWidth="1"/>
    <col min="26" max="26" width="1.42578125" style="1" customWidth="1"/>
    <col min="27" max="27" width="29.7109375" style="1" customWidth="1"/>
    <col min="28" max="28" width="1.42578125" style="1" customWidth="1"/>
    <col min="29" max="29" width="29.7109375" style="1" customWidth="1"/>
    <col min="30" max="30" width="1.42578125" style="1" customWidth="1"/>
    <col min="31" max="31" width="29.7109375" style="1" customWidth="1"/>
    <col min="32" max="32" width="1.42578125" style="1" customWidth="1"/>
    <col min="33" max="33" width="29.7109375" style="1" customWidth="1"/>
    <col min="34" max="34" width="1.42578125" style="1" customWidth="1"/>
    <col min="35" max="35" width="29.7109375" style="1" customWidth="1"/>
    <col min="36" max="36" width="1.42578125" style="1" customWidth="1"/>
    <col min="37" max="37" width="29.7109375" style="1" customWidth="1"/>
    <col min="38" max="38" width="1.42578125" style="1" customWidth="1"/>
    <col min="39" max="39" width="29.7109375" style="1" customWidth="1"/>
    <col min="40" max="40" width="1.42578125" style="1" customWidth="1"/>
    <col min="41" max="41" width="29.7109375" style="1" customWidth="1"/>
    <col min="42" max="42" width="1.42578125" style="1" customWidth="1"/>
    <col min="43" max="43" width="29.7109375" style="1" customWidth="1"/>
    <col min="44" max="44" width="1.42578125" style="1" customWidth="1"/>
    <col min="45" max="45" width="29.7109375" style="1" customWidth="1"/>
    <col min="46" max="46" width="1.42578125" style="1" customWidth="1"/>
    <col min="47" max="47" width="29.7109375" style="1" customWidth="1"/>
    <col min="48" max="48" width="1.42578125" style="1" customWidth="1"/>
    <col min="49" max="49" width="29.7109375" style="1" customWidth="1"/>
    <col min="50" max="50" width="1.42578125" style="1" customWidth="1"/>
    <col min="51" max="51" width="29.7109375" style="1" customWidth="1"/>
    <col min="52" max="52" width="1.42578125" style="1" customWidth="1"/>
    <col min="53" max="53" width="29.7109375" style="1" customWidth="1"/>
    <col min="54" max="54" width="1.42578125" style="1" customWidth="1"/>
    <col min="55" max="55" width="29.7109375" style="1" customWidth="1"/>
    <col min="56" max="56" width="1.42578125" style="1" customWidth="1"/>
    <col min="57" max="57" width="29.7109375" style="1" customWidth="1"/>
    <col min="58" max="58" width="1.42578125" style="1" customWidth="1"/>
    <col min="59" max="59" width="29.7109375" style="1" customWidth="1"/>
    <col min="60" max="60" width="1.42578125" style="1" customWidth="1"/>
    <col min="61" max="61" width="29.7109375" style="1" customWidth="1"/>
    <col min="62" max="62" width="1.42578125" style="1" customWidth="1"/>
    <col min="63" max="63" width="29.7109375" style="1" customWidth="1"/>
    <col min="64" max="64" width="1.42578125" style="1" customWidth="1"/>
    <col min="65" max="65" width="29.7109375" style="1" customWidth="1"/>
    <col min="66" max="66" width="1.42578125" style="1" customWidth="1"/>
    <col min="67" max="67" width="29.7109375" style="1" customWidth="1"/>
    <col min="68" max="68" width="1.42578125" style="1" customWidth="1"/>
    <col min="69" max="69" width="29.7109375" style="1" customWidth="1"/>
    <col min="70" max="70" width="1.42578125" style="1" customWidth="1"/>
    <col min="71" max="71" width="29.7109375" style="1" customWidth="1"/>
    <col min="72" max="72" width="1.42578125" style="1" customWidth="1"/>
    <col min="73" max="73" width="29.7109375" style="1" customWidth="1"/>
    <col min="74" max="74" width="1.42578125" style="1" customWidth="1"/>
    <col min="75" max="75" width="29.7109375" style="1" customWidth="1"/>
    <col min="76" max="76" width="1.42578125" style="1" customWidth="1"/>
    <col min="77" max="77" width="29.7109375" style="1" customWidth="1"/>
    <col min="78" max="78" width="1.42578125" style="1" customWidth="1"/>
    <col min="79" max="79" width="29.7109375" style="1" customWidth="1"/>
    <col min="80" max="80" width="1.42578125" style="1" customWidth="1"/>
    <col min="81" max="81" width="29.7109375" style="1" customWidth="1"/>
    <col min="82" max="82" width="1.42578125" style="1" customWidth="1"/>
    <col min="83" max="83" width="29.7109375" style="1" customWidth="1"/>
    <col min="84" max="84" width="1.42578125" style="1" customWidth="1"/>
    <col min="85" max="85" width="29.7109375" style="1" customWidth="1"/>
    <col min="86" max="86" width="1.42578125" style="1" customWidth="1"/>
    <col min="87" max="87" width="29.7109375" style="1" customWidth="1"/>
    <col min="88" max="88" width="1.42578125" style="1" customWidth="1"/>
    <col min="89" max="89" width="29.7109375" style="1" customWidth="1"/>
    <col min="90" max="90" width="6" style="1" customWidth="1"/>
    <col min="91" max="126" width="11.42578125" style="1"/>
    <col min="127" max="127" width="29.7109375" style="1" customWidth="1"/>
    <col min="128" max="16384" width="11.42578125" style="1"/>
  </cols>
  <sheetData>
    <row r="1" spans="1:89" ht="40.5" customHeight="1">
      <c r="A1" s="79" t="s">
        <v>0</v>
      </c>
      <c r="B1" s="79"/>
      <c r="C1" s="79"/>
      <c r="D1" s="79"/>
      <c r="E1" s="79"/>
      <c r="F1" s="79"/>
      <c r="G1" s="79"/>
      <c r="H1" s="79"/>
      <c r="I1" s="79"/>
      <c r="J1" s="79"/>
      <c r="K1" s="79"/>
      <c r="L1" s="79"/>
      <c r="M1" s="79"/>
      <c r="N1" s="79"/>
      <c r="O1" s="79"/>
      <c r="P1" s="79"/>
      <c r="Q1" s="79"/>
    </row>
    <row r="2" spans="1:89" ht="40.5" customHeight="1">
      <c r="A2" s="12"/>
      <c r="B2" s="12"/>
      <c r="C2" s="12"/>
      <c r="D2" s="13"/>
      <c r="E2" s="13"/>
      <c r="F2" s="13"/>
      <c r="G2" s="13"/>
      <c r="H2" s="10"/>
      <c r="I2" s="12"/>
      <c r="J2" s="12"/>
      <c r="M2" s="80" t="s">
        <v>1</v>
      </c>
      <c r="N2" s="81"/>
      <c r="O2" s="81"/>
      <c r="P2" s="13"/>
      <c r="Q2" s="60" t="s">
        <v>2</v>
      </c>
      <c r="U2" s="24"/>
    </row>
    <row r="3" spans="1:89" ht="11.25" customHeight="1">
      <c r="A3" s="12"/>
      <c r="B3" s="6"/>
      <c r="C3" s="6"/>
      <c r="D3" s="6"/>
      <c r="E3" s="6"/>
      <c r="F3" s="6"/>
      <c r="G3" s="6"/>
      <c r="H3" s="6"/>
    </row>
    <row r="4" spans="1:89" ht="30" customHeight="1">
      <c r="A4" s="108" t="s">
        <v>3</v>
      </c>
      <c r="B4" s="108"/>
      <c r="C4" s="108"/>
      <c r="D4" s="108"/>
      <c r="E4" s="108"/>
      <c r="F4" s="108"/>
      <c r="G4" s="108"/>
      <c r="H4" s="108"/>
      <c r="I4" s="108"/>
      <c r="J4" s="108"/>
      <c r="K4" s="108"/>
      <c r="L4" s="108"/>
      <c r="M4" s="108"/>
      <c r="N4" s="108"/>
      <c r="O4" s="108"/>
      <c r="P4" s="108"/>
      <c r="Q4" s="108"/>
      <c r="R4" s="108"/>
      <c r="S4" s="108"/>
      <c r="T4" s="108"/>
      <c r="U4" s="108"/>
      <c r="V4" s="108"/>
      <c r="W4" s="108"/>
      <c r="X4" s="108"/>
      <c r="Y4" s="108"/>
      <c r="Z4" s="108"/>
      <c r="AA4" s="108"/>
      <c r="AB4" s="108"/>
      <c r="AC4" s="108"/>
      <c r="AD4" s="108"/>
      <c r="AE4" s="108"/>
      <c r="AF4" s="108"/>
      <c r="AG4" s="108"/>
      <c r="AH4" s="108"/>
      <c r="AI4" s="108"/>
      <c r="AJ4" s="108"/>
      <c r="AK4" s="108"/>
      <c r="AL4" s="108"/>
      <c r="AM4" s="108"/>
      <c r="AN4" s="108"/>
      <c r="AO4" s="108"/>
      <c r="AP4" s="108"/>
      <c r="AQ4" s="108"/>
      <c r="AR4" s="108"/>
      <c r="AS4" s="108"/>
      <c r="AT4" s="108"/>
      <c r="AU4" s="108"/>
      <c r="AV4" s="108"/>
      <c r="AW4" s="108"/>
      <c r="AX4" s="108"/>
      <c r="AY4" s="108"/>
      <c r="AZ4" s="108"/>
      <c r="BA4" s="108"/>
      <c r="BB4" s="108"/>
      <c r="BC4" s="108"/>
      <c r="BD4" s="108"/>
      <c r="BE4" s="108"/>
      <c r="BF4" s="108"/>
      <c r="BG4" s="108"/>
      <c r="BH4" s="108"/>
      <c r="BI4" s="108"/>
      <c r="BJ4" s="108"/>
      <c r="BK4" s="108"/>
      <c r="BL4" s="108"/>
      <c r="BM4" s="108"/>
      <c r="BN4" s="108"/>
      <c r="BO4" s="108"/>
      <c r="BP4" s="108"/>
      <c r="BQ4" s="108"/>
      <c r="BR4" s="108"/>
      <c r="BS4" s="108"/>
      <c r="BT4" s="108"/>
      <c r="BU4" s="108"/>
      <c r="BV4" s="108"/>
      <c r="BW4" s="108"/>
      <c r="BX4" s="108"/>
      <c r="BY4" s="108"/>
      <c r="BZ4" s="108"/>
      <c r="CA4" s="108"/>
      <c r="CB4" s="108"/>
      <c r="CC4" s="108"/>
      <c r="CD4" s="108"/>
      <c r="CE4" s="108"/>
      <c r="CF4" s="108"/>
      <c r="CG4" s="108"/>
      <c r="CH4" s="108"/>
      <c r="CI4" s="108"/>
      <c r="CJ4" s="108"/>
      <c r="CK4" s="108"/>
    </row>
    <row r="5" spans="1:89" ht="26.25" customHeight="1">
      <c r="A5" s="96" t="s">
        <v>4</v>
      </c>
      <c r="B5" s="96"/>
      <c r="C5" s="96"/>
      <c r="D5" s="96"/>
      <c r="E5" s="96"/>
      <c r="F5" s="96"/>
      <c r="G5" s="96"/>
      <c r="H5" s="96"/>
      <c r="I5" s="96"/>
      <c r="J5" s="96"/>
      <c r="K5" s="96"/>
      <c r="L5" s="96"/>
      <c r="M5" s="96"/>
      <c r="N5" s="96"/>
      <c r="O5" s="96"/>
      <c r="P5" s="96"/>
      <c r="Q5" s="96"/>
      <c r="R5" s="96"/>
      <c r="S5" s="96"/>
      <c r="T5" s="96"/>
      <c r="U5" s="96"/>
      <c r="V5" s="96"/>
      <c r="W5" s="96"/>
      <c r="X5" s="96"/>
      <c r="Y5" s="96"/>
      <c r="Z5" s="96"/>
      <c r="AA5" s="96"/>
      <c r="AB5" s="96"/>
      <c r="AC5" s="96"/>
      <c r="AD5" s="96"/>
      <c r="AE5" s="96"/>
      <c r="AF5" s="96"/>
      <c r="AG5" s="96"/>
      <c r="AH5" s="96"/>
      <c r="AI5" s="96"/>
      <c r="AJ5" s="96"/>
      <c r="AK5" s="96"/>
      <c r="AL5" s="96"/>
      <c r="AM5" s="96"/>
      <c r="AN5" s="96"/>
      <c r="AO5" s="96"/>
      <c r="AP5" s="96"/>
      <c r="AQ5" s="96"/>
      <c r="AR5" s="96"/>
      <c r="AS5" s="96"/>
      <c r="AT5" s="96"/>
      <c r="AU5" s="96"/>
      <c r="AV5" s="96"/>
      <c r="AW5" s="96"/>
      <c r="AX5" s="96"/>
      <c r="AY5" s="96"/>
      <c r="AZ5" s="96"/>
      <c r="BA5" s="96"/>
      <c r="BB5" s="96"/>
      <c r="BC5" s="96"/>
      <c r="BD5" s="96"/>
      <c r="BE5" s="96"/>
      <c r="BF5" s="96"/>
      <c r="BG5" s="96"/>
      <c r="BH5" s="96"/>
      <c r="BI5" s="96"/>
      <c r="BJ5" s="96"/>
      <c r="BK5" s="96"/>
      <c r="BL5" s="96"/>
      <c r="BM5" s="96"/>
      <c r="BN5" s="96"/>
      <c r="BO5" s="96"/>
      <c r="BP5" s="96"/>
      <c r="BQ5" s="96"/>
      <c r="BR5" s="96"/>
      <c r="BS5" s="96"/>
      <c r="BT5" s="96"/>
      <c r="BU5" s="96"/>
      <c r="BV5" s="96"/>
      <c r="BW5" s="96"/>
      <c r="BX5" s="96"/>
      <c r="BY5" s="96"/>
      <c r="BZ5" s="96"/>
      <c r="CA5" s="96"/>
      <c r="CB5" s="96"/>
      <c r="CC5" s="96"/>
      <c r="CD5" s="96"/>
      <c r="CE5" s="96"/>
      <c r="CF5" s="96"/>
      <c r="CG5" s="96"/>
      <c r="CH5" s="96"/>
      <c r="CI5" s="96"/>
      <c r="CJ5" s="96"/>
      <c r="CK5" s="96"/>
    </row>
    <row r="6" spans="1:89" ht="18" customHeight="1">
      <c r="A6" s="109" t="s">
        <v>5</v>
      </c>
      <c r="B6" s="105" t="s">
        <v>6</v>
      </c>
      <c r="C6" s="106"/>
      <c r="D6" s="106"/>
      <c r="E6" s="106"/>
      <c r="F6" s="106"/>
      <c r="G6" s="106"/>
      <c r="H6" s="107"/>
      <c r="I6" s="77" t="s">
        <v>7</v>
      </c>
      <c r="J6" s="15"/>
      <c r="K6" s="77" t="s">
        <v>7</v>
      </c>
      <c r="L6" s="15"/>
      <c r="M6" s="77" t="s">
        <v>7</v>
      </c>
      <c r="N6" s="15"/>
      <c r="O6" s="77" t="s">
        <v>7</v>
      </c>
      <c r="P6" s="15"/>
      <c r="Q6" s="77" t="s">
        <v>7</v>
      </c>
      <c r="S6" s="77" t="s">
        <v>7</v>
      </c>
      <c r="U6" s="77" t="s">
        <v>7</v>
      </c>
      <c r="W6" s="77" t="s">
        <v>7</v>
      </c>
      <c r="Y6" s="77" t="s">
        <v>7</v>
      </c>
      <c r="AA6" s="77" t="s">
        <v>7</v>
      </c>
      <c r="AC6" s="77" t="s">
        <v>7</v>
      </c>
      <c r="AE6" s="77" t="s">
        <v>7</v>
      </c>
      <c r="AG6" s="77" t="s">
        <v>7</v>
      </c>
      <c r="AI6" s="77" t="s">
        <v>7</v>
      </c>
      <c r="AK6" s="77" t="s">
        <v>7</v>
      </c>
      <c r="AM6" s="77" t="s">
        <v>7</v>
      </c>
      <c r="AO6" s="77" t="s">
        <v>7</v>
      </c>
      <c r="AQ6" s="77" t="s">
        <v>7</v>
      </c>
      <c r="AS6" s="77" t="s">
        <v>7</v>
      </c>
      <c r="AU6" s="77" t="s">
        <v>7</v>
      </c>
      <c r="AW6" s="77" t="s">
        <v>7</v>
      </c>
      <c r="AY6" s="77" t="s">
        <v>7</v>
      </c>
      <c r="BA6" s="77" t="s">
        <v>7</v>
      </c>
      <c r="BC6" s="77" t="s">
        <v>7</v>
      </c>
      <c r="BE6" s="77" t="s">
        <v>7</v>
      </c>
      <c r="BG6" s="77" t="s">
        <v>7</v>
      </c>
      <c r="BI6" s="77" t="s">
        <v>7</v>
      </c>
      <c r="BK6" s="77" t="s">
        <v>7</v>
      </c>
      <c r="BM6" s="77" t="s">
        <v>7</v>
      </c>
      <c r="BO6" s="77" t="s">
        <v>7</v>
      </c>
      <c r="BQ6" s="77" t="s">
        <v>7</v>
      </c>
      <c r="BS6" s="77" t="s">
        <v>7</v>
      </c>
      <c r="BU6" s="77" t="s">
        <v>7</v>
      </c>
      <c r="BW6" s="77" t="s">
        <v>7</v>
      </c>
      <c r="BY6" s="77" t="s">
        <v>7</v>
      </c>
      <c r="CA6" s="77" t="s">
        <v>7</v>
      </c>
      <c r="CC6" s="77" t="s">
        <v>7</v>
      </c>
      <c r="CE6" s="77" t="s">
        <v>7</v>
      </c>
      <c r="CG6" s="77" t="s">
        <v>7</v>
      </c>
      <c r="CI6" s="77" t="s">
        <v>7</v>
      </c>
      <c r="CK6" s="77" t="s">
        <v>7</v>
      </c>
    </row>
    <row r="7" spans="1:89" ht="15.6">
      <c r="A7" s="110"/>
      <c r="B7" s="105" t="s">
        <v>8</v>
      </c>
      <c r="C7" s="106"/>
      <c r="D7" s="107"/>
      <c r="E7" s="105" t="s">
        <v>9</v>
      </c>
      <c r="F7" s="106"/>
      <c r="G7" s="106"/>
      <c r="H7" s="107"/>
      <c r="I7" s="77"/>
      <c r="J7" s="15"/>
      <c r="K7" s="77"/>
      <c r="L7" s="15"/>
      <c r="M7" s="77"/>
      <c r="N7" s="15"/>
      <c r="O7" s="77"/>
      <c r="P7" s="15"/>
      <c r="Q7" s="77"/>
      <c r="S7" s="77"/>
      <c r="U7" s="77"/>
      <c r="W7" s="77"/>
      <c r="Y7" s="77"/>
      <c r="AA7" s="77"/>
      <c r="AC7" s="77"/>
      <c r="AE7" s="77"/>
      <c r="AG7" s="77"/>
      <c r="AI7" s="77"/>
      <c r="AK7" s="77"/>
      <c r="AM7" s="77"/>
      <c r="AO7" s="77"/>
      <c r="AQ7" s="77"/>
      <c r="AS7" s="77"/>
      <c r="AU7" s="77"/>
      <c r="AW7" s="77"/>
      <c r="AY7" s="77"/>
      <c r="BA7" s="77"/>
      <c r="BC7" s="77"/>
      <c r="BE7" s="77"/>
      <c r="BG7" s="77"/>
      <c r="BI7" s="77"/>
      <c r="BK7" s="77"/>
      <c r="BM7" s="77"/>
      <c r="BO7" s="77"/>
      <c r="BQ7" s="77"/>
      <c r="BS7" s="77"/>
      <c r="BU7" s="77"/>
      <c r="BW7" s="77"/>
      <c r="BY7" s="77"/>
      <c r="CA7" s="77"/>
      <c r="CC7" s="77"/>
      <c r="CE7" s="77"/>
      <c r="CG7" s="77"/>
      <c r="CI7" s="77"/>
      <c r="CK7" s="77"/>
    </row>
    <row r="8" spans="1:89" s="2" customFormat="1" ht="29.25" customHeight="1">
      <c r="A8" s="111"/>
      <c r="B8" s="5" t="s">
        <v>10</v>
      </c>
      <c r="C8" s="5" t="s">
        <v>11</v>
      </c>
      <c r="D8" s="5" t="s">
        <v>12</v>
      </c>
      <c r="E8" s="5" t="s">
        <v>13</v>
      </c>
      <c r="F8" s="11" t="s">
        <v>14</v>
      </c>
      <c r="G8" s="11" t="s">
        <v>15</v>
      </c>
      <c r="H8" s="11" t="s">
        <v>16</v>
      </c>
      <c r="I8" s="23" t="s">
        <v>17</v>
      </c>
      <c r="J8" s="15"/>
      <c r="K8" s="23" t="s">
        <v>18</v>
      </c>
      <c r="L8" s="15"/>
      <c r="M8" s="23" t="s">
        <v>19</v>
      </c>
      <c r="N8" s="15"/>
      <c r="O8" s="23" t="s">
        <v>20</v>
      </c>
      <c r="P8" s="15"/>
      <c r="Q8" s="23" t="s">
        <v>21</v>
      </c>
      <c r="S8" s="23" t="s">
        <v>22</v>
      </c>
      <c r="U8" s="23" t="s">
        <v>23</v>
      </c>
      <c r="W8" s="23" t="s">
        <v>24</v>
      </c>
      <c r="Y8" s="23" t="s">
        <v>25</v>
      </c>
      <c r="AA8" s="23" t="s">
        <v>26</v>
      </c>
      <c r="AC8" s="23" t="s">
        <v>27</v>
      </c>
      <c r="AE8" s="23" t="s">
        <v>28</v>
      </c>
      <c r="AG8" s="23" t="s">
        <v>29</v>
      </c>
      <c r="AI8" s="23" t="s">
        <v>30</v>
      </c>
      <c r="AK8" s="23" t="s">
        <v>31</v>
      </c>
      <c r="AM8" s="23" t="s">
        <v>32</v>
      </c>
      <c r="AO8" s="23" t="s">
        <v>33</v>
      </c>
      <c r="AQ8" s="23" t="s">
        <v>34</v>
      </c>
      <c r="AS8" s="23" t="s">
        <v>35</v>
      </c>
      <c r="AU8" s="23" t="s">
        <v>36</v>
      </c>
      <c r="AW8" s="23" t="s">
        <v>37</v>
      </c>
      <c r="AY8" s="23" t="s">
        <v>38</v>
      </c>
      <c r="BA8" s="23" t="s">
        <v>39</v>
      </c>
      <c r="BC8" s="23" t="s">
        <v>40</v>
      </c>
      <c r="BE8" s="23" t="s">
        <v>41</v>
      </c>
      <c r="BG8" s="23" t="s">
        <v>42</v>
      </c>
      <c r="BI8" s="23" t="s">
        <v>43</v>
      </c>
      <c r="BK8" s="23" t="s">
        <v>44</v>
      </c>
      <c r="BM8" s="23" t="s">
        <v>45</v>
      </c>
      <c r="BO8" s="23" t="s">
        <v>46</v>
      </c>
      <c r="BQ8" s="23" t="s">
        <v>47</v>
      </c>
      <c r="BS8" s="23" t="s">
        <v>48</v>
      </c>
      <c r="BU8" s="23" t="s">
        <v>49</v>
      </c>
      <c r="BW8" s="23" t="s">
        <v>50</v>
      </c>
      <c r="BY8" s="23" t="s">
        <v>51</v>
      </c>
      <c r="CA8" s="23" t="s">
        <v>52</v>
      </c>
      <c r="CC8" s="23" t="s">
        <v>53</v>
      </c>
      <c r="CE8" s="23" t="s">
        <v>54</v>
      </c>
      <c r="CG8" s="23" t="s">
        <v>55</v>
      </c>
      <c r="CI8" s="23" t="s">
        <v>56</v>
      </c>
      <c r="CK8" s="23" t="s">
        <v>57</v>
      </c>
    </row>
    <row r="9" spans="1:89" s="2" customFormat="1" ht="45" customHeight="1">
      <c r="A9" s="84">
        <v>1</v>
      </c>
      <c r="B9" s="88" t="s">
        <v>58</v>
      </c>
      <c r="C9" s="88" t="s">
        <v>59</v>
      </c>
      <c r="D9" s="103" t="s">
        <v>60</v>
      </c>
      <c r="E9" s="90" t="s">
        <v>61</v>
      </c>
      <c r="F9" s="101" t="s">
        <v>62</v>
      </c>
      <c r="G9" s="86">
        <v>0.9</v>
      </c>
      <c r="H9" s="34" t="s">
        <v>63</v>
      </c>
      <c r="I9" s="78">
        <f>AVERAGE('150151'!AS10:AS11,'150152'!AS10:AS11,'150153'!AS10:AS11)</f>
        <v>1</v>
      </c>
      <c r="J9" s="16"/>
      <c r="K9" s="78">
        <f>AVERAGE('150251'!AS10:AS11,'150253'!AS10:AS11)</f>
        <v>0.99898479713697275</v>
      </c>
      <c r="L9" s="16"/>
      <c r="M9" s="78">
        <f>AVERAGE('150351'!AS10:AS11,'150352'!AS10:AS11,'150353'!AS10:AS11)</f>
        <v>1</v>
      </c>
      <c r="N9" s="16"/>
      <c r="O9" s="78">
        <f>AVERAGE('150451'!AS10:AS11)</f>
        <v>1</v>
      </c>
      <c r="P9" s="16"/>
      <c r="Q9" s="78">
        <f>AVERAGE('150551'!AS10:AS11)</f>
        <v>1</v>
      </c>
      <c r="S9" s="78">
        <f>AVERAGE('150651'!AS10:AS11,'150652'!AS10:AS11)</f>
        <v>0.98713420787083761</v>
      </c>
      <c r="U9" s="78">
        <f>AVERAGE('150751'!AS10:AS11)</f>
        <v>0.98057896665445221</v>
      </c>
      <c r="W9" s="78">
        <f>AVERAGE('150851'!AS10:AS11)</f>
        <v>1</v>
      </c>
      <c r="Y9" s="78">
        <f>AVERAGE('150951'!AS10:AS11,'150952'!AS10:AS11,'150953'!AS10:AS11,'150954'!AS10:AS11)</f>
        <v>1</v>
      </c>
      <c r="AA9" s="78">
        <f>AVERAGE('151051'!AS10:AS11)</f>
        <v>0.9997034400948992</v>
      </c>
      <c r="AC9" s="78">
        <f>AVERAGE('151151'!AS10:AS11)</f>
        <v>1</v>
      </c>
      <c r="AE9" s="78">
        <f>AVERAGE('151251'!AS10:AS11,'151252'!AS10:AS11,'151253'!AS10:AS11)</f>
        <v>0.99657763949005795</v>
      </c>
      <c r="AG9" s="78">
        <f>AVERAGE('151351'!AS10:AS11)</f>
        <v>1</v>
      </c>
      <c r="AI9" s="78">
        <f>AVERAGE('151452'!AS10:AS11,'151453'!AS10:AS11)</f>
        <v>0.99978289188015634</v>
      </c>
      <c r="AK9" s="78">
        <f>AVERAGE('151551'!AS10:AS11)</f>
        <v>1</v>
      </c>
      <c r="AM9" s="78">
        <f>AVERAGE('151651'!AS10:AS11,'151652'!AS10:AS11)</f>
        <v>1</v>
      </c>
      <c r="AO9" s="78">
        <f>AVERAGE('151751'!AS10:AS11)</f>
        <v>1</v>
      </c>
      <c r="AQ9" s="78">
        <f>AVERAGE('151851'!AS10:AS11,'151852'!AS10:AS11,'151853'!AS10:AS11)</f>
        <v>1</v>
      </c>
      <c r="AS9" s="78">
        <f>AVERAGE('151951'!AS10:AS11,'151952'!AS10:AS11)</f>
        <v>1</v>
      </c>
      <c r="AU9" s="78">
        <f>AVERAGE('152052'!AS10:AS11,'152053'!AS10:AS11,'152054'!AS10:AS11)</f>
        <v>0.99831063245697393</v>
      </c>
      <c r="AW9" s="78">
        <f>AVERAGE('152151'!AS10:AS11,'152152'!AS10:AS11)</f>
        <v>1</v>
      </c>
      <c r="AY9" s="78">
        <f>AVERAGE('152251'!AS10:AS11,'152252'!AS10:AS11)</f>
        <v>0.98035038966208865</v>
      </c>
      <c r="BA9" s="78">
        <f>AVERAGE('152351'!AS10:AS11,'152352'!AS10:AS11,'152353'!AS10:AS11)</f>
        <v>1</v>
      </c>
      <c r="BC9" s="78">
        <f>AVERAGE('152451'!AS10:AS11)</f>
        <v>1</v>
      </c>
      <c r="BE9" s="78">
        <f>AVERAGE('152451'!AS10:AS11)</f>
        <v>1</v>
      </c>
      <c r="BG9" s="78">
        <f>AVERAGE('152651'!AS10:AS11)</f>
        <v>1</v>
      </c>
      <c r="BI9" s="78">
        <f>AVERAGE('152751'!AS10:AS11,'152752'!AS10:AS11,'152753'!AS10:AS11)</f>
        <v>0.99965414813196707</v>
      </c>
      <c r="BK9" s="78">
        <f>AVERAGE('152851'!AS10:AS11,'152853'!AS10:AS11)</f>
        <v>0.99968294229549781</v>
      </c>
      <c r="BM9" s="78">
        <f>AVERAGE('152951'!AS10:AS11)</f>
        <v>0.99736225087924968</v>
      </c>
      <c r="BO9" s="78">
        <f>AVERAGE('153051'!AS10:AS11,'153052'!AS10:AS11)</f>
        <v>1</v>
      </c>
      <c r="BQ9" s="78">
        <f>AVERAGE('153151'!AS10:AS11)</f>
        <v>1</v>
      </c>
      <c r="BS9" s="78">
        <f>AVERAGE('153251'!AS10:AS11)</f>
        <v>1</v>
      </c>
      <c r="BU9" s="78">
        <f>AVERAGE('153351'!AS10:AS11)</f>
        <v>1</v>
      </c>
      <c r="BW9" s="78">
        <f>AVERAGE('153451'!AS10:AS11)</f>
        <v>1</v>
      </c>
      <c r="BY9" s="78">
        <f>AVERAGE('153551'!AS10:AS11,'153552'!AS10:AS11,'153553'!AS10:AS11)</f>
        <v>1</v>
      </c>
      <c r="CA9" s="78">
        <f>AVERAGE('153651'!AS10:AS11,'153652'!AS10:AS11,'153653'!AS10:AS11,'153654'!AS10:AS11)</f>
        <v>1</v>
      </c>
      <c r="CC9" s="78">
        <f>AVERAGE('153753'!AS10:AS11,'153752'!AS10:AS11)</f>
        <v>0.99930497636919657</v>
      </c>
      <c r="CE9" s="78">
        <f>AVERAGE('153851'!AS10:AS11,'153852'!AS10:AS11)</f>
        <v>1</v>
      </c>
      <c r="CG9" s="78">
        <f>AVERAGE('153951'!AS10:AS11)</f>
        <v>1</v>
      </c>
      <c r="CI9" s="78">
        <f>AVERAGE('154051'!AS10:AS11,'154052'!AS10:AS11,'154053'!AS10:AS11)</f>
        <v>1</v>
      </c>
      <c r="CK9" s="78">
        <f>AVERAGE(I9,K9,M9,O9,Q9,S9,U9,W9,Y9,AA9,AC9,AE9,AG9,AI9,AK9,AM9,AO9,AQ9,AS9,AU9,AW9,AY9,BA9,BC9,BE9,BG9,BI9,BK9,BM9,BO9,BQ9,BS9,BU9,BW9,BY9,CA9,CC9,CE9,CG9,CI9)</f>
        <v>0.99843568207305877</v>
      </c>
    </row>
    <row r="10" spans="1:89" s="2" customFormat="1" ht="42" customHeight="1">
      <c r="A10" s="85"/>
      <c r="B10" s="89"/>
      <c r="C10" s="89"/>
      <c r="D10" s="104"/>
      <c r="E10" s="91"/>
      <c r="F10" s="102"/>
      <c r="G10" s="87"/>
      <c r="H10" s="35" t="s">
        <v>64</v>
      </c>
      <c r="I10" s="78"/>
      <c r="J10" s="16"/>
      <c r="K10" s="78"/>
      <c r="L10" s="16"/>
      <c r="M10" s="78"/>
      <c r="N10" s="16"/>
      <c r="O10" s="78"/>
      <c r="P10" s="16"/>
      <c r="Q10" s="78"/>
      <c r="S10" s="78"/>
      <c r="U10" s="78"/>
      <c r="W10" s="78"/>
      <c r="Y10" s="78"/>
      <c r="AA10" s="78"/>
      <c r="AC10" s="78"/>
      <c r="AE10" s="78"/>
      <c r="AG10" s="78"/>
      <c r="AI10" s="78"/>
      <c r="AK10" s="78"/>
      <c r="AM10" s="78"/>
      <c r="AO10" s="78"/>
      <c r="AQ10" s="78"/>
      <c r="AS10" s="78"/>
      <c r="AU10" s="78"/>
      <c r="AW10" s="78"/>
      <c r="AY10" s="78"/>
      <c r="BA10" s="78"/>
      <c r="BC10" s="78"/>
      <c r="BE10" s="78"/>
      <c r="BG10" s="78"/>
      <c r="BI10" s="78"/>
      <c r="BK10" s="78"/>
      <c r="BM10" s="78"/>
      <c r="BO10" s="78"/>
      <c r="BQ10" s="78"/>
      <c r="BS10" s="78"/>
      <c r="BU10" s="78"/>
      <c r="BW10" s="78"/>
      <c r="BY10" s="78"/>
      <c r="CA10" s="78"/>
      <c r="CC10" s="78"/>
      <c r="CE10" s="78"/>
      <c r="CG10" s="78"/>
      <c r="CI10" s="78"/>
      <c r="CK10" s="78"/>
    </row>
    <row r="11" spans="1:89" s="3" customFormat="1" ht="28.5" customHeight="1">
      <c r="A11" s="82"/>
      <c r="B11" s="83"/>
      <c r="C11" s="83"/>
      <c r="D11" s="83"/>
      <c r="E11" s="83"/>
      <c r="F11" s="83"/>
      <c r="G11" s="83"/>
      <c r="H11" s="83"/>
      <c r="I11" s="7"/>
      <c r="J11" s="7"/>
      <c r="K11" s="7"/>
      <c r="L11" s="7"/>
      <c r="M11" s="7"/>
      <c r="N11" s="7"/>
      <c r="O11" s="7"/>
      <c r="P11" s="7"/>
      <c r="Q11" s="7"/>
      <c r="U11" s="7"/>
      <c r="W11" s="7"/>
      <c r="Y11" s="7"/>
      <c r="AA11" s="7"/>
      <c r="AC11" s="7"/>
      <c r="AE11" s="7"/>
      <c r="AG11" s="7"/>
      <c r="AI11" s="7"/>
      <c r="AK11" s="7"/>
      <c r="AM11" s="7"/>
      <c r="AO11" s="7"/>
      <c r="AQ11" s="7"/>
      <c r="AS11" s="7"/>
      <c r="AU11" s="7"/>
      <c r="AW11" s="7"/>
      <c r="AY11" s="7"/>
      <c r="BA11" s="7"/>
      <c r="BC11" s="7"/>
      <c r="BE11" s="7"/>
      <c r="BG11" s="7"/>
      <c r="BI11" s="7"/>
      <c r="BK11" s="7"/>
      <c r="BM11" s="7"/>
      <c r="BO11" s="7"/>
      <c r="BQ11" s="7"/>
      <c r="BS11" s="7"/>
      <c r="BU11" s="7"/>
      <c r="BW11" s="7"/>
      <c r="BY11" s="7"/>
      <c r="CA11" s="7"/>
      <c r="CC11" s="7"/>
      <c r="CE11" s="7"/>
      <c r="CG11" s="7"/>
      <c r="CI11" s="7"/>
    </row>
    <row r="12" spans="1:89" s="3" customFormat="1" ht="42" customHeight="1">
      <c r="A12" s="84">
        <v>2</v>
      </c>
      <c r="B12" s="88" t="s">
        <v>65</v>
      </c>
      <c r="C12" s="88" t="s">
        <v>66</v>
      </c>
      <c r="D12" s="90" t="s">
        <v>67</v>
      </c>
      <c r="E12" s="99" t="s">
        <v>68</v>
      </c>
      <c r="F12" s="101" t="s">
        <v>62</v>
      </c>
      <c r="G12" s="86">
        <v>0.9</v>
      </c>
      <c r="H12" s="36" t="s">
        <v>69</v>
      </c>
      <c r="I12" s="78">
        <f>AVERAGE('150151'!AS13:AS14,'150152'!AS13:AS14,'150153'!AS13:AS14)</f>
        <v>0.98855347857644293</v>
      </c>
      <c r="J12" s="16"/>
      <c r="K12" s="78">
        <f>AVERAGE('150251'!AS13:AS14,'150253'!AS13:AS14)</f>
        <v>0.99658847648017801</v>
      </c>
      <c r="L12" s="16"/>
      <c r="M12" s="78">
        <f>AVERAGE('150351'!AS13:AS14,'150352'!AS13:AS14,'150353'!AS13:AS14)</f>
        <v>0.99926917871680632</v>
      </c>
      <c r="N12" s="16"/>
      <c r="O12" s="78">
        <f>AVERAGE('150451'!AS13:AS14)</f>
        <v>0.99924684616832993</v>
      </c>
      <c r="P12" s="16"/>
      <c r="Q12" s="78">
        <f>AVERAGE('150551'!AS13:AS14)</f>
        <v>1</v>
      </c>
      <c r="S12" s="78">
        <f>AVERAGE('150651'!AS13:AS14,'150652'!AS13:AS14)</f>
        <v>0.99897657243662685</v>
      </c>
      <c r="U12" s="78">
        <f>AVERAGE('150751'!AS13:AS14)</f>
        <v>0.9988789237668162</v>
      </c>
      <c r="W12" s="78">
        <f>AVERAGE('150851'!AS13:AS14)</f>
        <v>0.99915588069780525</v>
      </c>
      <c r="Y12" s="78">
        <f>AVERAGE('150951'!AS13:AS14,'150952'!AS13:AS14,'150953'!AS13:AS14,'150954'!AS13:AS14)</f>
        <v>0.99137108779947369</v>
      </c>
      <c r="AA12" s="78">
        <f>AVERAGE('151051'!AS13:AS14)</f>
        <v>0.99940670424206468</v>
      </c>
      <c r="AC12" s="78">
        <f>AVERAGE('151151'!AS13:AS14)</f>
        <v>1</v>
      </c>
      <c r="AE12" s="78">
        <f>AVERAGE('151251'!AS13:AS14,'151252'!AS13:AS14)</f>
        <v>0.99918864154327958</v>
      </c>
      <c r="AG12" s="78">
        <f>AVERAGE('151351'!AS13:AS14)</f>
        <v>0.99872514023457415</v>
      </c>
      <c r="AI12" s="78">
        <f>AVERAGE('151452'!AS13:AS14,'151453'!AS13:AS14)</f>
        <v>0.98154580981328698</v>
      </c>
      <c r="AK12" s="78">
        <f>AVERAGE('151551'!AS13:AS14)</f>
        <v>0.99939891805249448</v>
      </c>
      <c r="AM12" s="78">
        <f>AVERAGE('151651'!AS13:AS14,'151652'!AS13:AS14)</f>
        <v>0.99933433314391262</v>
      </c>
      <c r="AO12" s="78">
        <f>AVERAGE('151751'!AS13:AS14)</f>
        <v>0.99580062077779807</v>
      </c>
      <c r="AQ12" s="78">
        <f>AVERAGE('151851'!AS13:AS14,'151852'!AS13:AS14,'151853'!AS13:AS14)</f>
        <v>0.99982222222222228</v>
      </c>
      <c r="AS12" s="78">
        <f>AVERAGE('151951'!AS13:AS14,'151952'!AS13:AS14)</f>
        <v>0.98961784899984218</v>
      </c>
      <c r="AU12" s="78">
        <f>AVERAGE('152052'!AS13:AS14,'152053'!AS13:AS14,'152054'!AS13:AS14)</f>
        <v>0.99760458696883247</v>
      </c>
      <c r="AW12" s="78">
        <f>AVERAGE('152151'!AS13:AS14,'152152'!AS13:AS14)</f>
        <v>0.99909909909909911</v>
      </c>
      <c r="AY12" s="78">
        <f>AVERAGE('152251'!AS13:AS14,'152252'!AS13:AS14)</f>
        <v>0.99803061584764619</v>
      </c>
      <c r="BA12" s="78">
        <f>AVERAGE('152351'!AS13:AS14,'152352'!AS13:AS14,'152353'!AS13:AS14)</f>
        <v>0.99969906710803491</v>
      </c>
      <c r="BC12" s="78">
        <f>AVERAGE('152451'!AS13:AS14)</f>
        <v>1</v>
      </c>
      <c r="BE12" s="78">
        <f>AVERAGE('152451'!AS13:AS14)</f>
        <v>1</v>
      </c>
      <c r="BG12" s="78">
        <f>AVERAGE('152651'!AS13:AS14)</f>
        <v>0.97432993582483951</v>
      </c>
      <c r="BI12" s="78">
        <f>AVERAGE('152751'!AS13:AS14,'152752'!AS13:AS14,'152753'!AS13:AS14)</f>
        <v>0.99954284299158003</v>
      </c>
      <c r="BK12" s="78">
        <f>AVERAGE('152851'!AS13:AS14,'152853'!AS13:AS14)</f>
        <v>0.99936548223350252</v>
      </c>
      <c r="BM12" s="78">
        <f>AVERAGE('152951'!AS13:AS14)</f>
        <v>1</v>
      </c>
      <c r="BO12" s="78">
        <f>AVERAGE('153051'!AS13:AS14,'153052'!AS13:AS14)</f>
        <v>0.99887850553239943</v>
      </c>
      <c r="BQ12" s="78">
        <f>AVERAGE('153151'!AS13:AS14)</f>
        <v>0.99913028352757005</v>
      </c>
      <c r="BS12" s="78">
        <f>AVERAGE('153251'!AS13:AS14)</f>
        <v>0.99924981245311328</v>
      </c>
      <c r="BU12" s="78">
        <f>AVERAGE('153351'!AS13:AS14)</f>
        <v>0.99904287901990807</v>
      </c>
      <c r="BW12" s="78">
        <f>AVERAGE('153451'!AS13:AS14)</f>
        <v>0.99866785079928955</v>
      </c>
      <c r="BY12" s="78">
        <f>AVERAGE('153551'!AS13:AS14,'153552'!AS13:AS14,'153553'!AS13:AS14)</f>
        <v>0.98888311467641143</v>
      </c>
      <c r="CA12" s="78">
        <f>AVERAGE('153651'!AS13:AS14,'153652'!AS13:AS14,'153653'!AS13:AS14,'153654'!AS13:AS14)</f>
        <v>0.96613596620133124</v>
      </c>
      <c r="CC12" s="78">
        <f>AVERAGE('153753'!AS13:AS14,'153752'!AS13:AS14)</f>
        <v>0.9940209900407615</v>
      </c>
      <c r="CE12" s="78">
        <f>AVERAGE('153851'!AS13:AS14,'153852'!AS13:AS14)</f>
        <v>0.98765432098765427</v>
      </c>
      <c r="CG12" s="78">
        <f>AVERAGE('153951'!AS13:AS14)</f>
        <v>1</v>
      </c>
      <c r="CI12" s="78">
        <f>AVERAGE('154051'!AS13:AS14,'154052'!AS13:AS14,'154053'!AS13:AS14)</f>
        <v>0.99919652213230192</v>
      </c>
      <c r="CK12" s="78">
        <f>AVERAGE(I12,K12,M12,O12,Q12,S12,U12,W12,Y12,AA12,AC12,AE12,AG12,AI12,AK12,AM12,AO12,AQ12,AS12,AU12,AW12,AY12,BA12,BC12,BE12,BG12,BI12,BK12,BM12,BO12,BQ12,BS12,BU12,BW12,BY12,CA12,CC12,CE12,CG12,CI12)</f>
        <v>0.99583531397790548</v>
      </c>
    </row>
    <row r="13" spans="1:89" s="3" customFormat="1" ht="42" customHeight="1">
      <c r="A13" s="85"/>
      <c r="B13" s="89"/>
      <c r="C13" s="89"/>
      <c r="D13" s="91"/>
      <c r="E13" s="100"/>
      <c r="F13" s="102"/>
      <c r="G13" s="87"/>
      <c r="H13" s="35" t="s">
        <v>63</v>
      </c>
      <c r="I13" s="78"/>
      <c r="J13" s="16"/>
      <c r="K13" s="78"/>
      <c r="L13" s="16"/>
      <c r="M13" s="78"/>
      <c r="N13" s="16"/>
      <c r="O13" s="78"/>
      <c r="P13" s="16"/>
      <c r="Q13" s="78"/>
      <c r="S13" s="78"/>
      <c r="U13" s="78"/>
      <c r="W13" s="78"/>
      <c r="Y13" s="78"/>
      <c r="AA13" s="78"/>
      <c r="AC13" s="78"/>
      <c r="AE13" s="78"/>
      <c r="AG13" s="78"/>
      <c r="AI13" s="78"/>
      <c r="AK13" s="78"/>
      <c r="AM13" s="78"/>
      <c r="AO13" s="78"/>
      <c r="AQ13" s="78"/>
      <c r="AS13" s="78"/>
      <c r="AU13" s="78"/>
      <c r="AW13" s="78"/>
      <c r="AY13" s="78"/>
      <c r="BA13" s="78"/>
      <c r="BC13" s="78"/>
      <c r="BE13" s="78"/>
      <c r="BG13" s="78"/>
      <c r="BI13" s="78"/>
      <c r="BK13" s="78"/>
      <c r="BM13" s="78"/>
      <c r="BO13" s="78"/>
      <c r="BQ13" s="78"/>
      <c r="BS13" s="78"/>
      <c r="BU13" s="78"/>
      <c r="BW13" s="78"/>
      <c r="BY13" s="78"/>
      <c r="CA13" s="78"/>
      <c r="CC13" s="78"/>
      <c r="CE13" s="78"/>
      <c r="CG13" s="78"/>
      <c r="CI13" s="78"/>
      <c r="CK13" s="78"/>
    </row>
    <row r="14" spans="1:89" s="3" customFormat="1" ht="28.5" customHeight="1">
      <c r="A14" s="18"/>
      <c r="B14" s="19"/>
      <c r="C14" s="19"/>
      <c r="D14" s="19"/>
      <c r="E14" s="19"/>
      <c r="F14" s="19"/>
      <c r="G14" s="19"/>
      <c r="H14" s="19"/>
      <c r="I14" s="8"/>
      <c r="J14" s="8"/>
      <c r="K14" s="8"/>
      <c r="L14" s="8"/>
      <c r="M14" s="8"/>
      <c r="N14" s="8"/>
      <c r="O14" s="8"/>
      <c r="P14" s="8"/>
      <c r="Q14" s="8"/>
      <c r="U14" s="8"/>
      <c r="W14" s="8"/>
      <c r="Y14" s="8"/>
      <c r="AA14" s="8"/>
      <c r="AC14" s="8"/>
      <c r="AE14" s="8"/>
      <c r="AG14" s="8"/>
      <c r="AI14" s="8"/>
      <c r="AK14" s="8"/>
      <c r="AM14" s="8"/>
      <c r="AO14" s="8"/>
      <c r="AQ14" s="8"/>
      <c r="AS14" s="8"/>
      <c r="AU14" s="8"/>
      <c r="AW14" s="8"/>
      <c r="AY14" s="8"/>
      <c r="BA14" s="8"/>
      <c r="BC14" s="8"/>
      <c r="BE14" s="8"/>
      <c r="BG14" s="8"/>
      <c r="BI14" s="8"/>
      <c r="BK14" s="8"/>
      <c r="BM14" s="8"/>
      <c r="BO14" s="8"/>
      <c r="BQ14" s="8"/>
      <c r="BS14" s="8"/>
      <c r="BU14" s="8"/>
      <c r="BW14" s="8"/>
      <c r="BY14" s="8"/>
      <c r="CA14" s="8"/>
      <c r="CC14" s="8"/>
      <c r="CE14" s="8"/>
      <c r="CG14" s="8"/>
      <c r="CI14" s="8"/>
    </row>
    <row r="15" spans="1:89" s="3" customFormat="1" ht="39" customHeight="1">
      <c r="A15" s="84">
        <v>3</v>
      </c>
      <c r="B15" s="88" t="s">
        <v>70</v>
      </c>
      <c r="C15" s="88" t="s">
        <v>71</v>
      </c>
      <c r="D15" s="90" t="s">
        <v>72</v>
      </c>
      <c r="E15" s="99" t="s">
        <v>73</v>
      </c>
      <c r="F15" s="94" t="s">
        <v>62</v>
      </c>
      <c r="G15" s="86">
        <v>0.9</v>
      </c>
      <c r="H15" s="37" t="s">
        <v>74</v>
      </c>
      <c r="I15" s="78">
        <f>AVERAGE('150151'!AS16:AS17,'150152'!AS16:AS17,'150153'!AS16:AS17)</f>
        <v>1</v>
      </c>
      <c r="J15" s="14"/>
      <c r="K15" s="78">
        <f>AVERAGE('150251'!AS16:AS17,'150253'!AS16:AS17)</f>
        <v>0.99975874547647769</v>
      </c>
      <c r="L15" s="14"/>
      <c r="M15" s="78">
        <f>AVERAGE('150351'!AS16:AS17,'150352'!AS16:AS17,'150353'!AS16:AS17)</f>
        <v>1</v>
      </c>
      <c r="N15" s="14"/>
      <c r="O15" s="78">
        <f>AVERAGE('150451'!AS16:AS17)</f>
        <v>1</v>
      </c>
      <c r="P15" s="14"/>
      <c r="Q15" s="78">
        <f>AVERAGE('150551'!AS16:AS17)</f>
        <v>1</v>
      </c>
      <c r="S15" s="78">
        <f>AVERAGE('150651'!AS16:AS17,'150652'!AS16:AS17)</f>
        <v>1</v>
      </c>
      <c r="U15" s="78">
        <f>AVERAGE('150751'!AS16:AS17)</f>
        <v>1</v>
      </c>
      <c r="W15" s="78">
        <f>AVERAGE('150851'!AS16:AS17)</f>
        <v>0.99971862689926838</v>
      </c>
      <c r="Y15" s="78">
        <f>AVERAGE('150951'!AS16:AS17,'150952'!AS16:AS17,'150953'!AS16:AS17,'150954'!AS16:AS17)</f>
        <v>1</v>
      </c>
      <c r="AA15" s="78">
        <f>AVERAGE('151051'!AS16:AS17)</f>
        <v>1</v>
      </c>
      <c r="AC15" s="78">
        <f>AVERAGE('151151'!AS16:AS17)</f>
        <v>1</v>
      </c>
      <c r="AE15" s="78">
        <f>AVERAGE('151251'!AS16:AS17,'151252'!AS16:AS17)</f>
        <v>1</v>
      </c>
      <c r="AG15" s="78">
        <f>AVERAGE('151351'!AS16:AS17)</f>
        <v>1</v>
      </c>
      <c r="AI15" s="78">
        <f>AVERAGE('151452'!AS16:AS17,'151453'!AS16:AS17)</f>
        <v>1</v>
      </c>
      <c r="AK15" s="78">
        <f>AVERAGE('151551'!AS16:AS17)</f>
        <v>1</v>
      </c>
      <c r="AM15" s="78">
        <f>AVERAGE('151651'!AS16:AS17,'151652'!AS16:AS17)</f>
        <v>1</v>
      </c>
      <c r="AO15" s="78">
        <f>AVERAGE('151751'!AS16:AS17)</f>
        <v>1</v>
      </c>
      <c r="AQ15" s="78">
        <f>AVERAGE('151851'!AS16:AS17,'151852'!AS16:AS17,'151853'!AS16:AS17)</f>
        <v>1</v>
      </c>
      <c r="AS15" s="78">
        <f>AVERAGE('151951'!AS16:AS17,'151952'!AS16:AS17)</f>
        <v>1</v>
      </c>
      <c r="AU15" s="78">
        <f>AVERAGE('152052'!AS16:AS17,'152053'!AS16:AS17,'152054'!AS16:AS17)</f>
        <v>0.99994693834235393</v>
      </c>
      <c r="AW15" s="78">
        <f>AVERAGE('152151'!AS16:AS17,'152152'!AS16:AS17)</f>
        <v>1</v>
      </c>
      <c r="AY15" s="78">
        <f>AVERAGE('152251'!AS16:AS17,'152252'!AS16:AS17)</f>
        <v>1</v>
      </c>
      <c r="BA15" s="78">
        <f>AVERAGE('152351'!AS16:AS17,'152352'!AS16:AS17,'152353'!AS16:AS17)</f>
        <v>1</v>
      </c>
      <c r="BC15" s="78">
        <f>AVERAGE('152451'!AS16:AS17)</f>
        <v>1</v>
      </c>
      <c r="BE15" s="78">
        <f>AVERAGE('152451'!AS16:AS17)</f>
        <v>1</v>
      </c>
      <c r="BG15" s="78">
        <f>AVERAGE('152651'!AS16:AS17)</f>
        <v>1</v>
      </c>
      <c r="BI15" s="78">
        <f>AVERAGE('152751'!AS16:AS17,'152752'!AS16:AS17,'152753'!AS16:AS17)</f>
        <v>1</v>
      </c>
      <c r="BK15" s="78">
        <f>AVERAGE('152851'!AS16:AS17,'152853'!AS16:AS17)</f>
        <v>1</v>
      </c>
      <c r="BM15" s="78">
        <f>AVERAGE('152951'!AS16:AS17)</f>
        <v>1</v>
      </c>
      <c r="BO15" s="78">
        <f>AVERAGE('153051'!AS16:AS17,'153052'!AS16:AS17)</f>
        <v>1</v>
      </c>
      <c r="BQ15" s="78">
        <f>AVERAGE('153151'!AS16:AS17)</f>
        <v>1</v>
      </c>
      <c r="BS15" s="78">
        <f>AVERAGE('153251'!AS16:AS17)</f>
        <v>1</v>
      </c>
      <c r="BU15" s="78">
        <f>AVERAGE('153351'!AS16:AS17)</f>
        <v>1</v>
      </c>
      <c r="BW15" s="78">
        <f>AVERAGE('153451'!AS16:AS17)</f>
        <v>1</v>
      </c>
      <c r="BY15" s="78">
        <f>AVERAGE('153551'!AS16:AS17,'153552'!AS16:AS17,'153553'!AS16:AS17)</f>
        <v>1</v>
      </c>
      <c r="CA15" s="78">
        <f>AVERAGE('153651'!AS16:AS17,'153652'!AS16:AS17,'153653'!AS16:AS17,'153654'!AS16:AS17)</f>
        <v>1</v>
      </c>
      <c r="CC15" s="78">
        <f>AVERAGE('153753'!AS16:AS17,'153752'!AS16:AS17)</f>
        <v>1</v>
      </c>
      <c r="CE15" s="78">
        <f>AVERAGE('153851'!AS16:AS17,'153852'!AS16:AS17)</f>
        <v>1</v>
      </c>
      <c r="CG15" s="78">
        <f>AVERAGE('153951'!AS16:AS17)</f>
        <v>1</v>
      </c>
      <c r="CI15" s="78">
        <f>AVERAGE('154051'!AS16:AS17,'154052'!AS16:AS17,'154053'!AS16:AS17)</f>
        <v>1</v>
      </c>
      <c r="CK15" s="78">
        <f>AVERAGE(I15,K15,M15,O15,Q15,S15,U15,W15,Y15,AA15,AC15,AE15,AG15,AI15,AK15,AM15,AO15,AQ15,AS15,AU15,AW15,AY15,BA15,BC15,BE15,BG15,BI15,BK15,BM15,BO15,BQ15,BS15,BU15,BW15,BY15,CA15,CC15,CE15,CG15,CI15)</f>
        <v>0.99998560776795242</v>
      </c>
    </row>
    <row r="16" spans="1:89" s="3" customFormat="1" ht="51" customHeight="1">
      <c r="A16" s="85"/>
      <c r="B16" s="89"/>
      <c r="C16" s="89"/>
      <c r="D16" s="91"/>
      <c r="E16" s="100"/>
      <c r="F16" s="95"/>
      <c r="G16" s="87"/>
      <c r="H16" s="36" t="s">
        <v>75</v>
      </c>
      <c r="I16" s="78"/>
      <c r="J16" s="16"/>
      <c r="K16" s="78"/>
      <c r="L16" s="16"/>
      <c r="M16" s="78"/>
      <c r="N16" s="16"/>
      <c r="O16" s="78"/>
      <c r="P16" s="16"/>
      <c r="Q16" s="78"/>
      <c r="S16" s="78"/>
      <c r="U16" s="78"/>
      <c r="W16" s="78"/>
      <c r="Y16" s="78"/>
      <c r="AA16" s="78"/>
      <c r="AC16" s="78"/>
      <c r="AE16" s="78"/>
      <c r="AG16" s="78"/>
      <c r="AI16" s="78"/>
      <c r="AK16" s="78"/>
      <c r="AM16" s="78"/>
      <c r="AO16" s="78"/>
      <c r="AQ16" s="78"/>
      <c r="AS16" s="78"/>
      <c r="AU16" s="78"/>
      <c r="AW16" s="78"/>
      <c r="AY16" s="78"/>
      <c r="BA16" s="78"/>
      <c r="BC16" s="78"/>
      <c r="BE16" s="78"/>
      <c r="BG16" s="78"/>
      <c r="BI16" s="78"/>
      <c r="BK16" s="78"/>
      <c r="BM16" s="78"/>
      <c r="BO16" s="78"/>
      <c r="BQ16" s="78"/>
      <c r="BS16" s="78"/>
      <c r="BU16" s="78"/>
      <c r="BW16" s="78"/>
      <c r="BY16" s="78"/>
      <c r="CA16" s="78"/>
      <c r="CC16" s="78"/>
      <c r="CE16" s="78"/>
      <c r="CG16" s="78"/>
      <c r="CI16" s="78"/>
      <c r="CK16" s="78"/>
    </row>
    <row r="17" spans="1:89" s="3" customFormat="1" ht="28.5" customHeight="1">
      <c r="A17" s="82"/>
      <c r="B17" s="83"/>
      <c r="C17" s="83"/>
      <c r="D17" s="83"/>
      <c r="E17" s="83"/>
      <c r="F17" s="83"/>
      <c r="G17" s="83"/>
      <c r="H17" s="83"/>
      <c r="I17" s="8"/>
      <c r="J17" s="8"/>
      <c r="K17" s="8"/>
      <c r="L17" s="8"/>
      <c r="M17" s="8"/>
      <c r="N17" s="8"/>
      <c r="O17" s="8"/>
      <c r="P17" s="8"/>
      <c r="Q17" s="8"/>
      <c r="U17" s="8"/>
      <c r="W17" s="8"/>
      <c r="Y17" s="8"/>
      <c r="AA17" s="8"/>
      <c r="AC17" s="8"/>
      <c r="AE17" s="8"/>
      <c r="AG17" s="8"/>
      <c r="AI17" s="8"/>
      <c r="AK17" s="8"/>
      <c r="AM17" s="8"/>
      <c r="AO17" s="8"/>
      <c r="AQ17" s="8"/>
      <c r="AS17" s="8"/>
      <c r="AU17" s="8"/>
      <c r="AW17" s="8"/>
      <c r="AY17" s="8"/>
      <c r="BA17" s="8"/>
      <c r="BC17" s="8"/>
      <c r="BE17" s="8"/>
      <c r="BG17" s="8"/>
      <c r="BI17" s="8"/>
      <c r="BK17" s="8"/>
      <c r="BM17" s="8"/>
      <c r="BO17" s="8"/>
      <c r="BQ17" s="8"/>
      <c r="BS17" s="8"/>
      <c r="BU17" s="8"/>
      <c r="BW17" s="8"/>
      <c r="BY17" s="8"/>
      <c r="CA17" s="8"/>
      <c r="CC17" s="8"/>
      <c r="CE17" s="8"/>
      <c r="CG17" s="8"/>
      <c r="CI17" s="8"/>
    </row>
    <row r="18" spans="1:89" s="3" customFormat="1" ht="45.75" customHeight="1">
      <c r="A18" s="84">
        <v>4</v>
      </c>
      <c r="B18" s="88" t="s">
        <v>76</v>
      </c>
      <c r="C18" s="88" t="s">
        <v>71</v>
      </c>
      <c r="D18" s="90" t="s">
        <v>77</v>
      </c>
      <c r="E18" s="92" t="s">
        <v>78</v>
      </c>
      <c r="F18" s="94" t="s">
        <v>62</v>
      </c>
      <c r="G18" s="86">
        <v>0.9</v>
      </c>
      <c r="H18" s="36" t="s">
        <v>79</v>
      </c>
      <c r="I18" s="78">
        <f>AVERAGE('150151'!AS19:AS20,'150152'!AS19:AS20,'150153'!AS19:AS20)</f>
        <v>1</v>
      </c>
      <c r="J18" s="16"/>
      <c r="K18" s="78">
        <f>AVERAGE('150251'!AS19:AS20,'150253'!AS19:AS20)</f>
        <v>1</v>
      </c>
      <c r="L18" s="16"/>
      <c r="M18" s="78">
        <f>AVERAGE('150351'!AS19:AS20,'150352'!AS19:AS20,'150353'!AS19:AS20)</f>
        <v>1</v>
      </c>
      <c r="N18" s="16"/>
      <c r="O18" s="78">
        <f>AVERAGE('150451'!AS19:AS20)</f>
        <v>1</v>
      </c>
      <c r="P18" s="16"/>
      <c r="Q18" s="78">
        <f>AVERAGE('150551'!AS19:AS20)</f>
        <v>1</v>
      </c>
      <c r="S18" s="78">
        <f>AVERAGE('150651'!AS19:AS20,'150652'!AS19:AS20)</f>
        <v>1</v>
      </c>
      <c r="U18" s="78">
        <f>AVERAGE('150751'!AS19:AS20)</f>
        <v>1</v>
      </c>
      <c r="W18" s="78">
        <f>AVERAGE('150851'!AS19:AS20)</f>
        <v>1</v>
      </c>
      <c r="Y18" s="78">
        <f>AVERAGE('150951'!AS19:AS20,'150952'!AS19:AS20,'150953'!AS19:AS20,'150954'!AS19:AS20)</f>
        <v>1</v>
      </c>
      <c r="AA18" s="78">
        <f>AVERAGE('151051'!AS19:AS20)</f>
        <v>1</v>
      </c>
      <c r="AC18" s="78">
        <f>AVERAGE('151151'!AS19:AS20)</f>
        <v>1</v>
      </c>
      <c r="AE18" s="78">
        <f>AVERAGE('151251'!AS19:AS20,'151252'!AS19:AS20)</f>
        <v>1</v>
      </c>
      <c r="AG18" s="78">
        <f>AVERAGE('151351'!AS19:AS20)</f>
        <v>1</v>
      </c>
      <c r="AI18" s="78">
        <f>AVERAGE('151452'!AS19:AS20,'151453'!AS19:AS20)</f>
        <v>1</v>
      </c>
      <c r="AK18" s="78">
        <f>AVERAGE('151551'!AS19:AS20)</f>
        <v>1</v>
      </c>
      <c r="AM18" s="78">
        <f>AVERAGE('151651'!AS19:AS20,'151652'!AS19:AS20)</f>
        <v>1</v>
      </c>
      <c r="AO18" s="78">
        <f>AVERAGE('151751'!AS19:AS20)</f>
        <v>1</v>
      </c>
      <c r="AQ18" s="78">
        <f>AVERAGE('151851'!AS19:AS20,'151852'!AS19:AS20,'151853'!AS19:AS20)</f>
        <v>1</v>
      </c>
      <c r="AS18" s="78">
        <f>AVERAGE('151951'!AS19:AS20,'151952'!AS19:AS20)</f>
        <v>1</v>
      </c>
      <c r="AU18" s="78">
        <f>AVERAGE('152052'!AS19:AS20,'152053'!AS19:AS20,'152054'!AS19:AS20)</f>
        <v>1</v>
      </c>
      <c r="AW18" s="78">
        <f>AVERAGE('152151'!AS19:AS20,'152152'!AS19:AS20)</f>
        <v>1</v>
      </c>
      <c r="AY18" s="78">
        <f>AVERAGE('152251'!AS19:AS20,'152252'!AS19:AS20)</f>
        <v>1</v>
      </c>
      <c r="BA18" s="78">
        <f>AVERAGE('152351'!AS19:AS20,'152352'!AS19:AS20,'152353'!AS19:AS20)</f>
        <v>1</v>
      </c>
      <c r="BC18" s="78">
        <f>AVERAGE('152451'!AS19:AS20)</f>
        <v>1</v>
      </c>
      <c r="BE18" s="78">
        <f>AVERAGE('152451'!AS19:AS20)</f>
        <v>1</v>
      </c>
      <c r="BG18" s="78">
        <f>AVERAGE('152651'!AS19:AS20)</f>
        <v>1</v>
      </c>
      <c r="BI18" s="78">
        <f>AVERAGE('152751'!AS19:AS20,'152752'!AS19:AS20,'152753'!AS19:AS20)</f>
        <v>1</v>
      </c>
      <c r="BK18" s="78">
        <f>AVERAGE('152851'!AS19:AS20,'152853'!AS19:AS20)</f>
        <v>1</v>
      </c>
      <c r="BM18" s="78">
        <f>AVERAGE('152951'!AS19:AS20)</f>
        <v>0.99991606513345643</v>
      </c>
      <c r="BO18" s="78">
        <f>AVERAGE('153051'!AS19:AS20,'153052'!AS19:AS20)</f>
        <v>1</v>
      </c>
      <c r="BQ18" s="78">
        <f>AVERAGE('153151'!AS19:AS20)</f>
        <v>1</v>
      </c>
      <c r="BS18" s="78">
        <f>AVERAGE('153251'!AS19:AS20)</f>
        <v>1</v>
      </c>
      <c r="BU18" s="78">
        <f>AVERAGE('153351'!AS19:AS20)</f>
        <v>1</v>
      </c>
      <c r="BW18" s="78">
        <f>AVERAGE('153451'!AS19:AS20)</f>
        <v>1</v>
      </c>
      <c r="BY18" s="78">
        <f>AVERAGE('153551'!AS19:AS20,'153552'!AS19:AS20,'153553'!AS19:AS20)</f>
        <v>1</v>
      </c>
      <c r="CA18" s="78">
        <f>AVERAGE('153651'!AS19:AS20,'153652'!AS19:AS20,'153653'!AS19:AS20,'153654'!AS19:AS20)</f>
        <v>1</v>
      </c>
      <c r="CC18" s="78">
        <f>AVERAGE('153753'!AS19:AS20,'153752'!AS19:AS20)</f>
        <v>1</v>
      </c>
      <c r="CE18" s="78">
        <f>AVERAGE('153851'!AS19:AS20,'153852'!AS19:AS20)</f>
        <v>1</v>
      </c>
      <c r="CG18" s="78">
        <f>AVERAGE('153951'!AS19:AS20)</f>
        <v>1</v>
      </c>
      <c r="CI18" s="78">
        <f>AVERAGE('154051'!AS19:AS20,'154052'!AS19:AS20,'154053'!AS19:AS20)</f>
        <v>1</v>
      </c>
      <c r="CK18" s="78">
        <f>AVERAGE(I18,K18,M18,O18,Q18,S18,U18,W18,Y18,AA18,AC18,AE18,AG18,AI18,AK18,AM18,AO18,AQ18,AS18,AU18,AW18,AY18,BA18,BC18,BE18,BG18,BI18,BK18,BM18,BO18,BQ18,BS18,BU18,BW18,BY18,CA18,CC18,CE18,CG18,CI18)</f>
        <v>0.99999790162833635</v>
      </c>
    </row>
    <row r="19" spans="1:89" s="3" customFormat="1" ht="40.5" customHeight="1">
      <c r="A19" s="85"/>
      <c r="B19" s="89"/>
      <c r="C19" s="89"/>
      <c r="D19" s="91"/>
      <c r="E19" s="93"/>
      <c r="F19" s="95"/>
      <c r="G19" s="87"/>
      <c r="H19" s="36" t="s">
        <v>80</v>
      </c>
      <c r="I19" s="78"/>
      <c r="J19" s="16"/>
      <c r="K19" s="78"/>
      <c r="L19" s="16"/>
      <c r="M19" s="78"/>
      <c r="N19" s="16"/>
      <c r="O19" s="78"/>
      <c r="P19" s="16"/>
      <c r="Q19" s="78"/>
      <c r="S19" s="78"/>
      <c r="U19" s="78"/>
      <c r="W19" s="78"/>
      <c r="Y19" s="78"/>
      <c r="AA19" s="78"/>
      <c r="AC19" s="78"/>
      <c r="AE19" s="78"/>
      <c r="AG19" s="78"/>
      <c r="AI19" s="78"/>
      <c r="AK19" s="78"/>
      <c r="AM19" s="78"/>
      <c r="AO19" s="78"/>
      <c r="AQ19" s="78"/>
      <c r="AS19" s="78"/>
      <c r="AU19" s="78"/>
      <c r="AW19" s="78"/>
      <c r="AY19" s="78"/>
      <c r="BA19" s="78"/>
      <c r="BC19" s="78"/>
      <c r="BE19" s="78"/>
      <c r="BG19" s="78"/>
      <c r="BI19" s="78"/>
      <c r="BK19" s="78"/>
      <c r="BM19" s="78"/>
      <c r="BO19" s="78"/>
      <c r="BQ19" s="78"/>
      <c r="BS19" s="78"/>
      <c r="BU19" s="78"/>
      <c r="BW19" s="78"/>
      <c r="BY19" s="78"/>
      <c r="CA19" s="78"/>
      <c r="CC19" s="78"/>
      <c r="CE19" s="78"/>
      <c r="CG19" s="78"/>
      <c r="CI19" s="78"/>
      <c r="CK19" s="78"/>
    </row>
    <row r="20" spans="1:89" s="3" customFormat="1" ht="28.5" customHeight="1">
      <c r="A20" s="38"/>
      <c r="B20" s="39"/>
      <c r="C20" s="39"/>
      <c r="D20" s="40"/>
      <c r="E20" s="32"/>
      <c r="F20" s="41"/>
      <c r="G20" s="42"/>
      <c r="H20" s="43"/>
      <c r="I20" s="8"/>
      <c r="J20" s="8"/>
      <c r="K20" s="8"/>
      <c r="L20" s="8"/>
      <c r="M20" s="8"/>
      <c r="N20" s="8"/>
      <c r="O20" s="8"/>
      <c r="P20" s="8"/>
      <c r="Q20" s="8"/>
      <c r="U20" s="8"/>
      <c r="W20" s="8"/>
      <c r="Y20" s="8"/>
      <c r="AA20" s="8"/>
      <c r="AC20" s="8"/>
      <c r="AE20" s="8"/>
      <c r="AG20" s="8"/>
      <c r="AI20" s="8"/>
      <c r="AK20" s="8"/>
      <c r="AM20" s="8"/>
      <c r="AO20" s="8"/>
      <c r="AQ20" s="8"/>
      <c r="AS20" s="8"/>
      <c r="AU20" s="8"/>
      <c r="AW20" s="8"/>
      <c r="AY20" s="8"/>
      <c r="BA20" s="8"/>
      <c r="BC20" s="8"/>
      <c r="BE20" s="8"/>
      <c r="BG20" s="8"/>
      <c r="BI20" s="8"/>
      <c r="BK20" s="8"/>
      <c r="BM20" s="8"/>
      <c r="BO20" s="8"/>
      <c r="BQ20" s="8"/>
      <c r="BS20" s="8"/>
      <c r="BU20" s="8"/>
      <c r="BW20" s="8"/>
      <c r="BY20" s="8"/>
      <c r="CA20" s="8"/>
      <c r="CC20" s="8"/>
      <c r="CE20" s="8"/>
      <c r="CG20" s="8"/>
      <c r="CI20" s="8"/>
    </row>
    <row r="21" spans="1:89" s="3" customFormat="1" ht="39.75" customHeight="1">
      <c r="A21" s="84">
        <v>5</v>
      </c>
      <c r="B21" s="88" t="s">
        <v>76</v>
      </c>
      <c r="C21" s="88" t="s">
        <v>71</v>
      </c>
      <c r="D21" s="90" t="s">
        <v>77</v>
      </c>
      <c r="E21" s="92" t="s">
        <v>81</v>
      </c>
      <c r="F21" s="94" t="s">
        <v>62</v>
      </c>
      <c r="G21" s="86">
        <v>1</v>
      </c>
      <c r="H21" s="36" t="s">
        <v>82</v>
      </c>
      <c r="I21" s="78">
        <f>AVERAGE('150151'!AS22:AS23,'150152'!AS22:AS23,'150153'!AS22:AS23)</f>
        <v>1</v>
      </c>
      <c r="J21" s="16"/>
      <c r="K21" s="78">
        <f>AVERAGE('150251'!AS22:AS23,'150253'!AS22:AS23)</f>
        <v>1</v>
      </c>
      <c r="L21" s="16"/>
      <c r="M21" s="78">
        <f>AVERAGE('150351'!AS22:AS23,'150352'!AS22:AS23,'150353'!AS22:AS23)</f>
        <v>1</v>
      </c>
      <c r="N21" s="16"/>
      <c r="O21" s="78">
        <f>AVERAGE('150451'!AS22:AS23)</f>
        <v>1</v>
      </c>
      <c r="P21" s="16"/>
      <c r="Q21" s="78">
        <f>AVERAGE('150551'!AS22:AS23)</f>
        <v>1</v>
      </c>
      <c r="S21" s="78">
        <f>AVERAGE('150651'!AS22:AS23,'150652'!AS22:AS23)</f>
        <v>1</v>
      </c>
      <c r="U21" s="78">
        <f>AVERAGE('150751'!AS22:AS23)</f>
        <v>1</v>
      </c>
      <c r="W21" s="78">
        <f>AVERAGE('150851'!AS22:AS23)</f>
        <v>1</v>
      </c>
      <c r="Y21" s="78">
        <f>AVERAGE('150951'!AS22:AS23,'150952'!AS22:AS23,'150953'!AS22:AS23,'150954'!AS22:AS23)</f>
        <v>1</v>
      </c>
      <c r="AA21" s="78">
        <f>AVERAGE('151051'!AS22:AS23)</f>
        <v>1</v>
      </c>
      <c r="AC21" s="78">
        <f>AVERAGE('151151'!AS22:AS23)</f>
        <v>1</v>
      </c>
      <c r="AE21" s="78">
        <f>AVERAGE('151251'!AS22:AS23,'151252'!AS22:AS23)</f>
        <v>1</v>
      </c>
      <c r="AG21" s="78">
        <f>AVERAGE('151351'!AS22:AS23)</f>
        <v>1</v>
      </c>
      <c r="AI21" s="78">
        <f>AVERAGE('151452'!AS22:AS23,'151453'!AS22:AS23)</f>
        <v>1</v>
      </c>
      <c r="AK21" s="78">
        <f>AVERAGE('151551'!AS22:AS23)</f>
        <v>1</v>
      </c>
      <c r="AM21" s="78">
        <f>AVERAGE('151651'!AS22:AS23,'151652'!AS22:AS23)</f>
        <v>1</v>
      </c>
      <c r="AO21" s="78">
        <f>AVERAGE('151751'!AS22:AS23)</f>
        <v>1</v>
      </c>
      <c r="AQ21" s="78">
        <f>AVERAGE('151851'!AS22:AS23,'151852'!AS22:AS23,'151853'!AS22:AS23)</f>
        <v>1</v>
      </c>
      <c r="AS21" s="78">
        <f>AVERAGE('151951'!AS22:AS23,'151952'!AS22:AS23)</f>
        <v>1</v>
      </c>
      <c r="AU21" s="78">
        <f>AVERAGE('152052'!AS22:AS23,'152053'!AS22:AS23,'152054'!AS22:AS23)</f>
        <v>1</v>
      </c>
      <c r="AW21" s="78">
        <f>AVERAGE('152151'!AS22:AS23,'152152'!AS22:AS23)</f>
        <v>1</v>
      </c>
      <c r="AY21" s="78">
        <f>AVERAGE('152251'!AS22:AS23,'152252'!AS22:AS23)</f>
        <v>1</v>
      </c>
      <c r="BA21" s="78">
        <f>AVERAGE('152351'!AS22:AS23,'152352'!AS22:AS23,'152353'!AS22:AS23)</f>
        <v>1</v>
      </c>
      <c r="BC21" s="78">
        <f>AVERAGE('152451'!AS22:AS23)</f>
        <v>1</v>
      </c>
      <c r="BE21" s="78">
        <f>AVERAGE('152451'!AS22:AS23)</f>
        <v>1</v>
      </c>
      <c r="BG21" s="78">
        <f>AVERAGE('152651'!AS22:AS23)</f>
        <v>1</v>
      </c>
      <c r="BI21" s="78">
        <f>AVERAGE('152751'!AS22:AS23,'152752'!AS22:AS23,'152753'!AS22:AS23)</f>
        <v>1</v>
      </c>
      <c r="BK21" s="78">
        <f>AVERAGE('152851'!AS22:AS23,'152853'!AS22:AS23)</f>
        <v>1</v>
      </c>
      <c r="BM21" s="78">
        <f>AVERAGE('152951'!AS22:AS23)</f>
        <v>1</v>
      </c>
      <c r="BO21" s="78">
        <f>AVERAGE('153051'!AS22:AS23,'153052'!AS22:AS23)</f>
        <v>1</v>
      </c>
      <c r="BQ21" s="78">
        <f>AVERAGE('153151'!AS22:AS23)</f>
        <v>1</v>
      </c>
      <c r="BS21" s="78">
        <f>AVERAGE('153251'!AS22:AS23)</f>
        <v>1</v>
      </c>
      <c r="BU21" s="78">
        <f>AVERAGE('153351'!AS22:AS23)</f>
        <v>1</v>
      </c>
      <c r="BW21" s="78">
        <f>AVERAGE('153451'!AS22:AS23)</f>
        <v>1</v>
      </c>
      <c r="BY21" s="78">
        <f>AVERAGE('153551'!AS22:AS23,'153552'!AS22:AS23,'153553'!AS22:AS23)</f>
        <v>1</v>
      </c>
      <c r="CA21" s="78">
        <f>AVERAGE('153651'!AS22:AS23,'153652'!AS22:AS23,'153653'!AS22:AS23,'153654'!AS22:AS23)</f>
        <v>1</v>
      </c>
      <c r="CC21" s="78">
        <f>AVERAGE('153753'!AS22:AS23,'153752'!AS22:AS23)</f>
        <v>1</v>
      </c>
      <c r="CE21" s="78">
        <f>AVERAGE('153851'!AS22:AS23,'153852'!AS22:AS23)</f>
        <v>1</v>
      </c>
      <c r="CG21" s="78">
        <f>AVERAGE('153951'!AS22:AS23)</f>
        <v>1</v>
      </c>
      <c r="CI21" s="78">
        <f>AVERAGE('154051'!AS22:AS23,'154052'!AS22:AS23,'154053'!AS22:AS23)</f>
        <v>1</v>
      </c>
      <c r="CK21" s="78">
        <f>AVERAGE(I21,K21,M21,O21,Q21,S21,U21,W21,Y21,AA21,AC21,AE21,AG21,AI21,AK21,AM21,AO21,AQ21,AS21,AU21,AW21,AY21,BA21,BC21,BE21,BG21,BI21,BK21,BM21,BO21,BQ21,BS21,BU21,BW21,BY21,CA21,CC21,CE21,CG21,CI21)</f>
        <v>1</v>
      </c>
    </row>
    <row r="22" spans="1:89" s="4" customFormat="1" ht="46.5" customHeight="1">
      <c r="A22" s="85"/>
      <c r="B22" s="89"/>
      <c r="C22" s="89"/>
      <c r="D22" s="91"/>
      <c r="E22" s="93"/>
      <c r="F22" s="95"/>
      <c r="G22" s="87"/>
      <c r="H22" s="36" t="s">
        <v>83</v>
      </c>
      <c r="I22" s="78"/>
      <c r="J22" s="16"/>
      <c r="K22" s="78"/>
      <c r="L22" s="16"/>
      <c r="M22" s="78"/>
      <c r="N22" s="16"/>
      <c r="O22" s="78"/>
      <c r="P22" s="16"/>
      <c r="Q22" s="78"/>
      <c r="S22" s="78"/>
      <c r="U22" s="78"/>
      <c r="W22" s="78"/>
      <c r="Y22" s="78"/>
      <c r="AA22" s="78"/>
      <c r="AC22" s="78"/>
      <c r="AE22" s="78"/>
      <c r="AG22" s="78"/>
      <c r="AI22" s="78"/>
      <c r="AK22" s="78"/>
      <c r="AM22" s="78"/>
      <c r="AO22" s="78"/>
      <c r="AQ22" s="78"/>
      <c r="AS22" s="78"/>
      <c r="AU22" s="78"/>
      <c r="AW22" s="78"/>
      <c r="AY22" s="78"/>
      <c r="BA22" s="78"/>
      <c r="BC22" s="78"/>
      <c r="BE22" s="78"/>
      <c r="BG22" s="78"/>
      <c r="BI22" s="78"/>
      <c r="BK22" s="78"/>
      <c r="BM22" s="78"/>
      <c r="BO22" s="78"/>
      <c r="BQ22" s="78"/>
      <c r="BS22" s="78"/>
      <c r="BU22" s="78"/>
      <c r="BW22" s="78"/>
      <c r="BY22" s="78"/>
      <c r="CA22" s="78"/>
      <c r="CC22" s="78"/>
      <c r="CE22" s="78"/>
      <c r="CG22" s="78"/>
      <c r="CI22" s="78"/>
      <c r="CK22" s="78"/>
    </row>
    <row r="23" spans="1:89" s="4" customFormat="1" ht="22.9">
      <c r="A23" s="97"/>
      <c r="B23" s="98"/>
      <c r="C23" s="98"/>
      <c r="D23" s="98"/>
      <c r="E23" s="98"/>
      <c r="F23" s="98"/>
      <c r="G23" s="98"/>
      <c r="H23" s="98"/>
      <c r="I23" s="14"/>
      <c r="J23" s="14"/>
    </row>
    <row r="24" spans="1:89" ht="50.25" customHeight="1">
      <c r="A24" s="112">
        <v>6</v>
      </c>
      <c r="B24" s="88" t="s">
        <v>84</v>
      </c>
      <c r="C24" s="88" t="s">
        <v>66</v>
      </c>
      <c r="D24" s="90" t="s">
        <v>85</v>
      </c>
      <c r="E24" s="92" t="s">
        <v>86</v>
      </c>
      <c r="F24" s="101" t="s">
        <v>62</v>
      </c>
      <c r="G24" s="86">
        <v>0.9</v>
      </c>
      <c r="H24" s="36" t="s">
        <v>87</v>
      </c>
      <c r="I24" s="78">
        <f>AVERAGE('150151'!AS25:AS26,'150152'!AS25:AS26,'150153'!AS25:AS26)</f>
        <v>0.99825561018741105</v>
      </c>
      <c r="J24" s="16"/>
      <c r="K24" s="78">
        <f>AVERAGE('150251'!AS25:AS26,'150253'!AS25:AS26)</f>
        <v>0.99871259673533452</v>
      </c>
      <c r="L24" s="16"/>
      <c r="M24" s="78">
        <f>AVERAGE('150351'!AS25:AS26,'150352'!AS25:AS26,'150353'!AS25:AS26)</f>
        <v>0.99908539057983259</v>
      </c>
      <c r="N24" s="16"/>
      <c r="O24" s="78">
        <f>AVERAGE('150451'!AS25:AS26)</f>
        <v>1</v>
      </c>
      <c r="P24" s="16"/>
      <c r="Q24" s="78">
        <f>AVERAGE('150551'!AS25:AS26)</f>
        <v>0.99882186616399626</v>
      </c>
      <c r="R24" s="3"/>
      <c r="S24" s="78">
        <f>AVERAGE('150651'!AS25:AS26,'150652'!AS25:AS26)</f>
        <v>1.0001004621257787</v>
      </c>
      <c r="T24" s="3"/>
      <c r="U24" s="78">
        <f>AVERAGE('150751'!AS25:AS26)</f>
        <v>0.99931365820178453</v>
      </c>
      <c r="V24" s="3"/>
      <c r="W24" s="78">
        <f>AVERAGE('150851'!AS25:AS26)</f>
        <v>1</v>
      </c>
      <c r="X24" s="3"/>
      <c r="Y24" s="78">
        <f>AVERAGE('150951'!AS25:AS26,'150952'!AS25:AS26,'150953'!AS25:AS26,'150954'!AS25:AS26)</f>
        <v>0.99881612650079277</v>
      </c>
      <c r="Z24" s="3"/>
      <c r="AA24" s="78">
        <f>AVERAGE('151051'!AS25:AS26)</f>
        <v>1</v>
      </c>
      <c r="AB24" s="3"/>
      <c r="AC24" s="78">
        <f>AVERAGE('151151'!AS25:AS26)</f>
        <v>1</v>
      </c>
      <c r="AD24" s="3"/>
      <c r="AE24" s="78">
        <f>AVERAGE('151251'!AS25:AS26,'151252'!AS25:AS26)</f>
        <v>0.99873658013465838</v>
      </c>
      <c r="AF24" s="3"/>
      <c r="AG24" s="78">
        <f>AVERAGE('151351'!AS25:AS26)</f>
        <v>0.99959083469721766</v>
      </c>
      <c r="AH24" s="3"/>
      <c r="AI24" s="78">
        <f>AVERAGE('151452'!AS25:AS26,'151453'!AS25:AS26)</f>
        <v>1</v>
      </c>
      <c r="AJ24" s="3"/>
      <c r="AK24" s="78">
        <f>AVERAGE('151551'!AS25:AS26)</f>
        <v>1</v>
      </c>
      <c r="AL24" s="3"/>
      <c r="AM24" s="78">
        <f>AVERAGE('151651'!AS25:AS26,'151652'!AS25:AS26)</f>
        <v>1</v>
      </c>
      <c r="AN24" s="3"/>
      <c r="AO24" s="78">
        <f>AVERAGE('151751'!AS25:AS26)</f>
        <v>1</v>
      </c>
      <c r="AP24" s="3"/>
      <c r="AQ24" s="78">
        <f>AVERAGE('151851'!AS25:AS26,'151852'!AS25:AS26,'151853'!AS25:AS26)</f>
        <v>1</v>
      </c>
      <c r="AR24" s="3"/>
      <c r="AS24" s="78">
        <f>AVERAGE('151951'!AS25:AS26,'151952'!AS25:AS26)</f>
        <v>1</v>
      </c>
      <c r="AT24" s="3"/>
      <c r="AU24" s="78">
        <f>AVERAGE('152052'!AS25:AS26,'152053'!AS25:AS26,'152054'!AS25:AS26)</f>
        <v>1.0000240987083091</v>
      </c>
      <c r="AV24" s="3"/>
      <c r="AW24" s="78">
        <f>AVERAGE('152151'!AS25:AS26,'152152'!AS25:AS26)</f>
        <v>0.99908925318761388</v>
      </c>
      <c r="AX24" s="3"/>
      <c r="AY24" s="78">
        <f>AVERAGE('152251'!AS25:AS26,'152252'!AS25:AS26)</f>
        <v>0.98629090243497552</v>
      </c>
      <c r="AZ24" s="3"/>
      <c r="BA24" s="78">
        <f>AVERAGE('152351'!AS25:AS26,'152352'!AS25:AS26,'152353'!AS25:AS26)</f>
        <v>1</v>
      </c>
      <c r="BB24" s="3"/>
      <c r="BC24" s="78">
        <f>AVERAGE('152451'!AS25:AS26)</f>
        <v>1</v>
      </c>
      <c r="BD24" s="3"/>
      <c r="BE24" s="78">
        <f>AVERAGE('152451'!AS25:AS26)</f>
        <v>1</v>
      </c>
      <c r="BF24" s="3"/>
      <c r="BG24" s="78">
        <f>AVERAGE('152651'!AS25:AS26)</f>
        <v>0.97997585027168443</v>
      </c>
      <c r="BH24" s="3"/>
      <c r="BI24" s="78">
        <f>AVERAGE('152751'!AS25:AS26,'152752'!AS25:AS26,'152753'!AS25:AS26)</f>
        <v>0.97177550357374931</v>
      </c>
      <c r="BJ24" s="3"/>
      <c r="BK24" s="78">
        <f>AVERAGE('152851'!AS25:AS26,'152853'!AS25:AS26)</f>
        <v>0.99943443532308218</v>
      </c>
      <c r="BL24" s="3"/>
      <c r="BM24" s="78">
        <f>AVERAGE('152951'!AS25:AS26)</f>
        <v>0.9990414241698049</v>
      </c>
      <c r="BN24" s="3"/>
      <c r="BO24" s="78">
        <f>AVERAGE('153051'!AS25:AS26,'153052'!AS25:AS26)</f>
        <v>0.99987571464081526</v>
      </c>
      <c r="BP24" s="3"/>
      <c r="BQ24" s="78">
        <f>AVERAGE('153151'!AS25:AS26)</f>
        <v>1</v>
      </c>
      <c r="BR24" s="3"/>
      <c r="BS24" s="78">
        <f>AVERAGE('153251'!AS25:AS26)</f>
        <v>1</v>
      </c>
      <c r="BT24" s="3"/>
      <c r="BU24" s="78">
        <f>AVERAGE('153351'!AS25:AS26)</f>
        <v>1</v>
      </c>
      <c r="BV24" s="3"/>
      <c r="BW24" s="78">
        <f>AVERAGE('153451'!AS25:AS26)</f>
        <v>0.99933288859239489</v>
      </c>
      <c r="BX24" s="3"/>
      <c r="BY24" s="78">
        <f>AVERAGE('153551'!AS25:AS26,'153552'!AS25:AS26,'153553'!AS25:AS26)</f>
        <v>1</v>
      </c>
      <c r="BZ24" s="3"/>
      <c r="CA24" s="78">
        <f>AVERAGE('153651'!AS25:AS26,'153652'!AS25:AS26,'153653'!AS25:AS26,'153654'!AS25:AS26)</f>
        <v>1</v>
      </c>
      <c r="CB24" s="3"/>
      <c r="CC24" s="78">
        <f>AVERAGE('153753'!AS25:AS26,'153752'!AS25:AS26)</f>
        <v>0.99896783330013272</v>
      </c>
      <c r="CD24" s="3"/>
      <c r="CE24" s="78">
        <f>AVERAGE('153851'!AS25:AS26,'153852'!AS25:AS26)</f>
        <v>1</v>
      </c>
      <c r="CF24" s="3"/>
      <c r="CG24" s="78">
        <f>AVERAGE('153951'!AS25:AS26)</f>
        <v>1</v>
      </c>
      <c r="CH24" s="3"/>
      <c r="CI24" s="78">
        <f>AVERAGE('154051'!AS25:AS26,'154052'!AS25:AS26,'154053'!AS25:AS26)</f>
        <v>0.99921609615887119</v>
      </c>
      <c r="CJ24" s="3"/>
      <c r="CK24" s="78">
        <f>AVERAGE(I24,K24,M24,O24,Q24,S24,U24,W24,Y24,AA24,AC24,AE24,AG24,AI24,AK24,AM24,AO24,AQ24,AS24,AU24,AW24,AY24,BA24,BC24,BE24,BG24,BI24,BK24,BM24,BO24,BQ24,BS24,BU24,BW24,BY24,CA24,CC24,CE24,CG24,CI24)</f>
        <v>0.99811142814220588</v>
      </c>
    </row>
    <row r="25" spans="1:89" ht="44.25" customHeight="1">
      <c r="A25" s="113"/>
      <c r="B25" s="89"/>
      <c r="C25" s="89"/>
      <c r="D25" s="91"/>
      <c r="E25" s="93"/>
      <c r="F25" s="102"/>
      <c r="G25" s="87"/>
      <c r="H25" s="36" t="s">
        <v>88</v>
      </c>
      <c r="I25" s="78"/>
      <c r="J25" s="16"/>
      <c r="K25" s="78"/>
      <c r="L25" s="16"/>
      <c r="M25" s="78"/>
      <c r="N25" s="16"/>
      <c r="O25" s="78"/>
      <c r="P25" s="16"/>
      <c r="Q25" s="78"/>
      <c r="R25" s="4"/>
      <c r="S25" s="78"/>
      <c r="T25" s="4"/>
      <c r="U25" s="78"/>
      <c r="V25" s="4"/>
      <c r="W25" s="78"/>
      <c r="X25" s="4"/>
      <c r="Y25" s="78"/>
      <c r="Z25" s="4"/>
      <c r="AA25" s="78"/>
      <c r="AB25" s="4"/>
      <c r="AC25" s="78"/>
      <c r="AD25" s="4"/>
      <c r="AE25" s="78"/>
      <c r="AF25" s="4"/>
      <c r="AG25" s="78"/>
      <c r="AH25" s="4"/>
      <c r="AI25" s="78"/>
      <c r="AJ25" s="4"/>
      <c r="AK25" s="78"/>
      <c r="AL25" s="4"/>
      <c r="AM25" s="78"/>
      <c r="AN25" s="4"/>
      <c r="AO25" s="78"/>
      <c r="AP25" s="4"/>
      <c r="AQ25" s="78"/>
      <c r="AR25" s="4"/>
      <c r="AS25" s="78"/>
      <c r="AT25" s="4"/>
      <c r="AU25" s="78"/>
      <c r="AV25" s="4"/>
      <c r="AW25" s="78"/>
      <c r="AX25" s="4"/>
      <c r="AY25" s="78"/>
      <c r="AZ25" s="4"/>
      <c r="BA25" s="78"/>
      <c r="BB25" s="4"/>
      <c r="BC25" s="78"/>
      <c r="BD25" s="4"/>
      <c r="BE25" s="78"/>
      <c r="BF25" s="4"/>
      <c r="BG25" s="78"/>
      <c r="BH25" s="4"/>
      <c r="BI25" s="78"/>
      <c r="BJ25" s="4"/>
      <c r="BK25" s="78"/>
      <c r="BL25" s="4"/>
      <c r="BM25" s="78"/>
      <c r="BN25" s="4"/>
      <c r="BO25" s="78"/>
      <c r="BP25" s="4"/>
      <c r="BQ25" s="78"/>
      <c r="BR25" s="4"/>
      <c r="BS25" s="78"/>
      <c r="BT25" s="4"/>
      <c r="BU25" s="78"/>
      <c r="BV25" s="4"/>
      <c r="BW25" s="78"/>
      <c r="BX25" s="4"/>
      <c r="BY25" s="78"/>
      <c r="BZ25" s="4"/>
      <c r="CA25" s="78"/>
      <c r="CB25" s="4"/>
      <c r="CC25" s="78"/>
      <c r="CD25" s="4"/>
      <c r="CE25" s="78"/>
      <c r="CF25" s="4"/>
      <c r="CG25" s="78"/>
      <c r="CH25" s="4"/>
      <c r="CI25" s="78"/>
      <c r="CJ25" s="4"/>
      <c r="CK25" s="78"/>
    </row>
    <row r="26" spans="1:89" ht="30" customHeight="1">
      <c r="A26" s="114"/>
      <c r="B26" s="115"/>
      <c r="C26" s="115"/>
      <c r="D26" s="115"/>
      <c r="E26" s="115"/>
      <c r="F26" s="115"/>
      <c r="G26" s="115"/>
      <c r="H26" s="115"/>
    </row>
  </sheetData>
  <mergeCells count="341">
    <mergeCell ref="AU24:AU25"/>
    <mergeCell ref="AW24:AW25"/>
    <mergeCell ref="AY24:AY25"/>
    <mergeCell ref="BA24:BA25"/>
    <mergeCell ref="BC24:BC25"/>
    <mergeCell ref="CK24:CK25"/>
    <mergeCell ref="AC24:AC25"/>
    <mergeCell ref="AE24:AE25"/>
    <mergeCell ref="AG24:AG25"/>
    <mergeCell ref="AI24:AI25"/>
    <mergeCell ref="AK24:AK25"/>
    <mergeCell ref="AM24:AM25"/>
    <mergeCell ref="AO24:AO25"/>
    <mergeCell ref="AQ24:AQ25"/>
    <mergeCell ref="AS24:AS25"/>
    <mergeCell ref="CA24:CA25"/>
    <mergeCell ref="CC24:CC25"/>
    <mergeCell ref="CE24:CE25"/>
    <mergeCell ref="BY24:BY25"/>
    <mergeCell ref="BG24:BG25"/>
    <mergeCell ref="BI24:BI25"/>
    <mergeCell ref="BK24:BK25"/>
    <mergeCell ref="BM24:BM25"/>
    <mergeCell ref="BO24:BO25"/>
    <mergeCell ref="K24:K25"/>
    <mergeCell ref="M24:M25"/>
    <mergeCell ref="O24:O25"/>
    <mergeCell ref="Q24:Q25"/>
    <mergeCell ref="S24:S25"/>
    <mergeCell ref="U24:U25"/>
    <mergeCell ref="W24:W25"/>
    <mergeCell ref="Y24:Y25"/>
    <mergeCell ref="AA24:AA25"/>
    <mergeCell ref="A24:A25"/>
    <mergeCell ref="B24:B25"/>
    <mergeCell ref="C24:C25"/>
    <mergeCell ref="D24:D25"/>
    <mergeCell ref="E24:E25"/>
    <mergeCell ref="F24:F25"/>
    <mergeCell ref="G24:G25"/>
    <mergeCell ref="A26:H26"/>
    <mergeCell ref="I24:I25"/>
    <mergeCell ref="CK18:CK19"/>
    <mergeCell ref="CK21:CK22"/>
    <mergeCell ref="A4:CK4"/>
    <mergeCell ref="A6:A8"/>
    <mergeCell ref="G18:G19"/>
    <mergeCell ref="I21:I22"/>
    <mergeCell ref="K21:K22"/>
    <mergeCell ref="M21:M22"/>
    <mergeCell ref="O15:O16"/>
    <mergeCell ref="Q15:Q16"/>
    <mergeCell ref="K12:K13"/>
    <mergeCell ref="O21:O22"/>
    <mergeCell ref="Q21:Q22"/>
    <mergeCell ref="U6:U7"/>
    <mergeCell ref="U9:U10"/>
    <mergeCell ref="U12:U13"/>
    <mergeCell ref="U15:U16"/>
    <mergeCell ref="S12:S13"/>
    <mergeCell ref="S15:S16"/>
    <mergeCell ref="S18:S19"/>
    <mergeCell ref="S21:S22"/>
    <mergeCell ref="I9:I10"/>
    <mergeCell ref="I12:I13"/>
    <mergeCell ref="M12:M13"/>
    <mergeCell ref="O12:O13"/>
    <mergeCell ref="Q12:Q13"/>
    <mergeCell ref="K15:K16"/>
    <mergeCell ref="M15:M16"/>
    <mergeCell ref="S6:S7"/>
    <mergeCell ref="S9:S10"/>
    <mergeCell ref="C21:C22"/>
    <mergeCell ref="E12:E13"/>
    <mergeCell ref="F12:F13"/>
    <mergeCell ref="G12:G13"/>
    <mergeCell ref="D15:D16"/>
    <mergeCell ref="E15:E16"/>
    <mergeCell ref="D9:D10"/>
    <mergeCell ref="E9:E10"/>
    <mergeCell ref="F9:F10"/>
    <mergeCell ref="B6:H6"/>
    <mergeCell ref="B7:D7"/>
    <mergeCell ref="E7:H7"/>
    <mergeCell ref="C9:C10"/>
    <mergeCell ref="F15:F16"/>
    <mergeCell ref="CK6:CK7"/>
    <mergeCell ref="CK9:CK10"/>
    <mergeCell ref="CK12:CK13"/>
    <mergeCell ref="CK15:CK16"/>
    <mergeCell ref="I6:I7"/>
    <mergeCell ref="K6:K7"/>
    <mergeCell ref="M6:M7"/>
    <mergeCell ref="O6:O7"/>
    <mergeCell ref="Q6:Q7"/>
    <mergeCell ref="Q9:Q10"/>
    <mergeCell ref="AA6:AA7"/>
    <mergeCell ref="AC6:AC7"/>
    <mergeCell ref="AE6:AE7"/>
    <mergeCell ref="AG6:AG7"/>
    <mergeCell ref="AI6:AI7"/>
    <mergeCell ref="AK6:AK7"/>
    <mergeCell ref="AQ6:AQ7"/>
    <mergeCell ref="AS6:AS7"/>
    <mergeCell ref="AU6:AU7"/>
    <mergeCell ref="AW6:AW7"/>
    <mergeCell ref="AY6:AY7"/>
    <mergeCell ref="BA6:BA7"/>
    <mergeCell ref="BC6:BC7"/>
    <mergeCell ref="AC9:AC10"/>
    <mergeCell ref="A23:H23"/>
    <mergeCell ref="A21:A22"/>
    <mergeCell ref="B21:B22"/>
    <mergeCell ref="D21:D22"/>
    <mergeCell ref="E21:E22"/>
    <mergeCell ref="F21:F22"/>
    <mergeCell ref="G21:G22"/>
    <mergeCell ref="G9:G10"/>
    <mergeCell ref="A11:H11"/>
    <mergeCell ref="A12:A13"/>
    <mergeCell ref="B12:B13"/>
    <mergeCell ref="D12:D13"/>
    <mergeCell ref="C12:C13"/>
    <mergeCell ref="C15:C16"/>
    <mergeCell ref="C18:C19"/>
    <mergeCell ref="A1:Q1"/>
    <mergeCell ref="M2:O2"/>
    <mergeCell ref="K18:K19"/>
    <mergeCell ref="M18:M19"/>
    <mergeCell ref="O18:O19"/>
    <mergeCell ref="Q18:Q19"/>
    <mergeCell ref="K9:K10"/>
    <mergeCell ref="M9:M10"/>
    <mergeCell ref="O9:O10"/>
    <mergeCell ref="I15:I16"/>
    <mergeCell ref="A17:H17"/>
    <mergeCell ref="A18:A19"/>
    <mergeCell ref="I18:I19"/>
    <mergeCell ref="G15:G16"/>
    <mergeCell ref="A15:A16"/>
    <mergeCell ref="B15:B16"/>
    <mergeCell ref="B18:B19"/>
    <mergeCell ref="D18:D19"/>
    <mergeCell ref="E18:E19"/>
    <mergeCell ref="F18:F19"/>
    <mergeCell ref="A5:CK5"/>
    <mergeCell ref="A9:A10"/>
    <mergeCell ref="B9:B10"/>
    <mergeCell ref="U18:U19"/>
    <mergeCell ref="U21:U22"/>
    <mergeCell ref="Y18:Y19"/>
    <mergeCell ref="W6:W7"/>
    <mergeCell ref="Y6:Y7"/>
    <mergeCell ref="W18:W19"/>
    <mergeCell ref="W21:W22"/>
    <mergeCell ref="Y21:Y22"/>
    <mergeCell ref="W9:W10"/>
    <mergeCell ref="AA18:AA19"/>
    <mergeCell ref="AA21:AA22"/>
    <mergeCell ref="AC12:AC13"/>
    <mergeCell ref="AC15:AC16"/>
    <mergeCell ref="AC18:AC19"/>
    <mergeCell ref="AC21:AC22"/>
    <mergeCell ref="AM6:AM7"/>
    <mergeCell ref="AO6:AO7"/>
    <mergeCell ref="W12:W13"/>
    <mergeCell ref="W15:W16"/>
    <mergeCell ref="Y9:Y10"/>
    <mergeCell ref="Y12:Y13"/>
    <mergeCell ref="Y15:Y16"/>
    <mergeCell ref="AA9:AA10"/>
    <mergeCell ref="AA12:AA13"/>
    <mergeCell ref="AA15:AA16"/>
    <mergeCell ref="AG9:AG10"/>
    <mergeCell ref="AG12:AG13"/>
    <mergeCell ref="AG15:AG16"/>
    <mergeCell ref="AE9:AE10"/>
    <mergeCell ref="AE12:AE13"/>
    <mergeCell ref="AE15:AE16"/>
    <mergeCell ref="AE18:AE19"/>
    <mergeCell ref="AE21:AE22"/>
    <mergeCell ref="AI21:AI22"/>
    <mergeCell ref="AK9:AK10"/>
    <mergeCell ref="AK12:AK13"/>
    <mergeCell ref="AK15:AK16"/>
    <mergeCell ref="AK18:AK19"/>
    <mergeCell ref="AK21:AK22"/>
    <mergeCell ref="AG18:AG19"/>
    <mergeCell ref="AG21:AG22"/>
    <mergeCell ref="AI9:AI10"/>
    <mergeCell ref="AI12:AI13"/>
    <mergeCell ref="AI15:AI16"/>
    <mergeCell ref="AI18:AI19"/>
    <mergeCell ref="AM18:AM19"/>
    <mergeCell ref="AM21:AM22"/>
    <mergeCell ref="AO9:AO10"/>
    <mergeCell ref="AO12:AO13"/>
    <mergeCell ref="AO15:AO16"/>
    <mergeCell ref="AO18:AO19"/>
    <mergeCell ref="AO21:AO22"/>
    <mergeCell ref="AM9:AM10"/>
    <mergeCell ref="AM12:AM13"/>
    <mergeCell ref="AM15:AM16"/>
    <mergeCell ref="AQ9:AQ10"/>
    <mergeCell ref="AQ12:AQ13"/>
    <mergeCell ref="AQ15:AQ16"/>
    <mergeCell ref="AQ18:AQ19"/>
    <mergeCell ref="AQ21:AQ22"/>
    <mergeCell ref="AS18:AS19"/>
    <mergeCell ref="AS21:AS22"/>
    <mergeCell ref="AU9:AU10"/>
    <mergeCell ref="AU12:AU13"/>
    <mergeCell ref="AU15:AU16"/>
    <mergeCell ref="AU18:AU19"/>
    <mergeCell ref="AU21:AU22"/>
    <mergeCell ref="AS9:AS10"/>
    <mergeCell ref="AS12:AS13"/>
    <mergeCell ref="AS15:AS16"/>
    <mergeCell ref="AW9:AW10"/>
    <mergeCell ref="AW12:AW13"/>
    <mergeCell ref="AW15:AW16"/>
    <mergeCell ref="AW18:AW19"/>
    <mergeCell ref="AW21:AW22"/>
    <mergeCell ref="BC9:BC10"/>
    <mergeCell ref="BC12:BC13"/>
    <mergeCell ref="BC15:BC16"/>
    <mergeCell ref="BC18:BC19"/>
    <mergeCell ref="BC21:BC22"/>
    <mergeCell ref="AY9:AY10"/>
    <mergeCell ref="AY12:AY13"/>
    <mergeCell ref="AY15:AY16"/>
    <mergeCell ref="AY18:AY19"/>
    <mergeCell ref="AY21:AY22"/>
    <mergeCell ref="BA9:BA10"/>
    <mergeCell ref="BA12:BA13"/>
    <mergeCell ref="BA15:BA16"/>
    <mergeCell ref="BA18:BA19"/>
    <mergeCell ref="BA21:BA22"/>
    <mergeCell ref="CA18:CA19"/>
    <mergeCell ref="BG6:BG7"/>
    <mergeCell ref="BI6:BI7"/>
    <mergeCell ref="BK6:BK7"/>
    <mergeCell ref="BM6:BM7"/>
    <mergeCell ref="BO6:BO7"/>
    <mergeCell ref="BQ6:BQ7"/>
    <mergeCell ref="BS6:BS7"/>
    <mergeCell ref="BU6:BU7"/>
    <mergeCell ref="BW6:BW7"/>
    <mergeCell ref="BW12:BW13"/>
    <mergeCell ref="BI18:BI19"/>
    <mergeCell ref="BK18:BK19"/>
    <mergeCell ref="BM18:BM19"/>
    <mergeCell ref="BO18:BO19"/>
    <mergeCell ref="BQ18:BQ19"/>
    <mergeCell ref="BS18:BS19"/>
    <mergeCell ref="BU18:BU19"/>
    <mergeCell ref="BW18:BW19"/>
    <mergeCell ref="BW15:BW16"/>
    <mergeCell ref="CI12:CI13"/>
    <mergeCell ref="BG9:BG10"/>
    <mergeCell ref="BI9:BI10"/>
    <mergeCell ref="BK9:BK10"/>
    <mergeCell ref="BM9:BM10"/>
    <mergeCell ref="BO9:BO10"/>
    <mergeCell ref="BQ9:BQ10"/>
    <mergeCell ref="BS9:BS10"/>
    <mergeCell ref="BU9:BU10"/>
    <mergeCell ref="BW9:BW10"/>
    <mergeCell ref="BY9:BY10"/>
    <mergeCell ref="CA9:CA10"/>
    <mergeCell ref="CC9:CC10"/>
    <mergeCell ref="CE9:CE10"/>
    <mergeCell ref="CG9:CG10"/>
    <mergeCell ref="CI9:CI10"/>
    <mergeCell ref="BG12:BG13"/>
    <mergeCell ref="BI12:BI13"/>
    <mergeCell ref="BK12:BK13"/>
    <mergeCell ref="BM12:BM13"/>
    <mergeCell ref="BO12:BO13"/>
    <mergeCell ref="BQ12:BQ13"/>
    <mergeCell ref="BS12:BS13"/>
    <mergeCell ref="BU12:BU13"/>
    <mergeCell ref="BQ24:BQ25"/>
    <mergeCell ref="BS24:BS25"/>
    <mergeCell ref="BU24:BU25"/>
    <mergeCell ref="BW24:BW25"/>
    <mergeCell ref="BG21:BG22"/>
    <mergeCell ref="BI21:BI22"/>
    <mergeCell ref="BK21:BK22"/>
    <mergeCell ref="BM21:BM22"/>
    <mergeCell ref="BO21:BO22"/>
    <mergeCell ref="BQ21:BQ22"/>
    <mergeCell ref="BS21:BS22"/>
    <mergeCell ref="CE6:CE7"/>
    <mergeCell ref="BY6:BY7"/>
    <mergeCell ref="CG6:CG7"/>
    <mergeCell ref="CG15:CG16"/>
    <mergeCell ref="CG24:CG25"/>
    <mergeCell ref="CI6:CI7"/>
    <mergeCell ref="CI15:CI16"/>
    <mergeCell ref="CI24:CI25"/>
    <mergeCell ref="CG21:CG22"/>
    <mergeCell ref="CI21:CI22"/>
    <mergeCell ref="CC18:CC19"/>
    <mergeCell ref="CE18:CE19"/>
    <mergeCell ref="CG18:CG19"/>
    <mergeCell ref="CI18:CI19"/>
    <mergeCell ref="BY18:BY19"/>
    <mergeCell ref="CA15:CA16"/>
    <mergeCell ref="CC15:CC16"/>
    <mergeCell ref="CE15:CE16"/>
    <mergeCell ref="CE21:CE22"/>
    <mergeCell ref="BY12:BY13"/>
    <mergeCell ref="CA12:CA13"/>
    <mergeCell ref="CC12:CC13"/>
    <mergeCell ref="CE12:CE13"/>
    <mergeCell ref="CG12:CG13"/>
    <mergeCell ref="BE6:BE7"/>
    <mergeCell ref="BE9:BE10"/>
    <mergeCell ref="BE12:BE13"/>
    <mergeCell ref="BE15:BE16"/>
    <mergeCell ref="BE18:BE19"/>
    <mergeCell ref="BE21:BE22"/>
    <mergeCell ref="BE24:BE25"/>
    <mergeCell ref="CA6:CA7"/>
    <mergeCell ref="CC6:CC7"/>
    <mergeCell ref="BU21:BU22"/>
    <mergeCell ref="BW21:BW22"/>
    <mergeCell ref="BY21:BY22"/>
    <mergeCell ref="CA21:CA22"/>
    <mergeCell ref="CC21:CC22"/>
    <mergeCell ref="BY15:BY16"/>
    <mergeCell ref="BG15:BG16"/>
    <mergeCell ref="BG18:BG19"/>
    <mergeCell ref="BI15:BI16"/>
    <mergeCell ref="BK15:BK16"/>
    <mergeCell ref="BM15:BM16"/>
    <mergeCell ref="BO15:BO16"/>
    <mergeCell ref="BQ15:BQ16"/>
    <mergeCell ref="BS15:BS16"/>
    <mergeCell ref="BU15:BU16"/>
  </mergeCells>
  <phoneticPr fontId="32" type="noConversion"/>
  <conditionalFormatting sqref="I12:I13">
    <cfRule type="dataBar" priority="243">
      <dataBar>
        <cfvo type="min"/>
        <cfvo type="max"/>
        <color rgb="FFD6007B"/>
      </dataBar>
      <extLst>
        <ext xmlns:x14="http://schemas.microsoft.com/office/spreadsheetml/2009/9/main" uri="{B025F937-C7B1-47D3-B67F-A62EFF666E3E}">
          <x14:id>{7FEB7FC3-C7E0-4F3C-B7C1-238DF3FAC8F8}</x14:id>
        </ext>
      </extLst>
    </cfRule>
    <cfRule type="dataBar" priority="405">
      <dataBar>
        <cfvo type="min"/>
        <cfvo type="max"/>
        <color rgb="FFD6007B"/>
      </dataBar>
      <extLst>
        <ext xmlns:x14="http://schemas.microsoft.com/office/spreadsheetml/2009/9/main" uri="{B025F937-C7B1-47D3-B67F-A62EFF666E3E}">
          <x14:id>{8E9A68C6-846D-424E-B548-45993B812CBF}</x14:id>
        </ext>
      </extLst>
    </cfRule>
  </conditionalFormatting>
  <conditionalFormatting sqref="I15:I16">
    <cfRule type="dataBar" priority="242">
      <dataBar>
        <cfvo type="min"/>
        <cfvo type="max"/>
        <color rgb="FFD6007B"/>
      </dataBar>
      <extLst>
        <ext xmlns:x14="http://schemas.microsoft.com/office/spreadsheetml/2009/9/main" uri="{B025F937-C7B1-47D3-B67F-A62EFF666E3E}">
          <x14:id>{D4CB1450-DDD7-415A-8904-C4311C295FF3}</x14:id>
        </ext>
      </extLst>
    </cfRule>
    <cfRule type="dataBar" priority="404">
      <dataBar>
        <cfvo type="min"/>
        <cfvo type="max"/>
        <color rgb="FFD6007B"/>
      </dataBar>
      <extLst>
        <ext xmlns:x14="http://schemas.microsoft.com/office/spreadsheetml/2009/9/main" uri="{B025F937-C7B1-47D3-B67F-A62EFF666E3E}">
          <x14:id>{E8D4A463-6A07-4E68-A4A2-D6B6F5530284}</x14:id>
        </ext>
      </extLst>
    </cfRule>
  </conditionalFormatting>
  <conditionalFormatting sqref="I18:I19">
    <cfRule type="dataBar" priority="241">
      <dataBar>
        <cfvo type="min"/>
        <cfvo type="max"/>
        <color rgb="FFD6007B"/>
      </dataBar>
      <extLst>
        <ext xmlns:x14="http://schemas.microsoft.com/office/spreadsheetml/2009/9/main" uri="{B025F937-C7B1-47D3-B67F-A62EFF666E3E}">
          <x14:id>{AD8E3A24-6161-4336-9D33-7536076F2F8A}</x14:id>
        </ext>
      </extLst>
    </cfRule>
    <cfRule type="dataBar" priority="403">
      <dataBar>
        <cfvo type="min"/>
        <cfvo type="max"/>
        <color rgb="FFD6007B"/>
      </dataBar>
      <extLst>
        <ext xmlns:x14="http://schemas.microsoft.com/office/spreadsheetml/2009/9/main" uri="{B025F937-C7B1-47D3-B67F-A62EFF666E3E}">
          <x14:id>{88AC03E1-E041-493B-8267-5FA174C590F1}</x14:id>
        </ext>
      </extLst>
    </cfRule>
  </conditionalFormatting>
  <conditionalFormatting sqref="I21:I22">
    <cfRule type="dataBar" priority="240">
      <dataBar>
        <cfvo type="min"/>
        <cfvo type="max"/>
        <color rgb="FFD6007B"/>
      </dataBar>
      <extLst>
        <ext xmlns:x14="http://schemas.microsoft.com/office/spreadsheetml/2009/9/main" uri="{B025F937-C7B1-47D3-B67F-A62EFF666E3E}">
          <x14:id>{C6BFE8AE-15DA-48B4-8970-1413469CC9D9}</x14:id>
        </ext>
      </extLst>
    </cfRule>
    <cfRule type="dataBar" priority="402">
      <dataBar>
        <cfvo type="min"/>
        <cfvo type="max"/>
        <color rgb="FFD6007B"/>
      </dataBar>
      <extLst>
        <ext xmlns:x14="http://schemas.microsoft.com/office/spreadsheetml/2009/9/main" uri="{B025F937-C7B1-47D3-B67F-A62EFF666E3E}">
          <x14:id>{7151CEFA-80FD-44CB-9AB8-3411A2EB0EAF}</x14:id>
        </ext>
      </extLst>
    </cfRule>
  </conditionalFormatting>
  <conditionalFormatting sqref="I24:I25">
    <cfRule type="dataBar" priority="237">
      <dataBar>
        <cfvo type="min"/>
        <cfvo type="max"/>
        <color rgb="FFD6007B"/>
      </dataBar>
      <extLst>
        <ext xmlns:x14="http://schemas.microsoft.com/office/spreadsheetml/2009/9/main" uri="{B025F937-C7B1-47D3-B67F-A62EFF666E3E}">
          <x14:id>{E70FC4A2-F6CE-48B9-8A58-36B29D7923B7}</x14:id>
        </ext>
      </extLst>
    </cfRule>
    <cfRule type="dataBar" priority="238">
      <dataBar>
        <cfvo type="min"/>
        <cfvo type="max"/>
        <color rgb="FFD6007B"/>
      </dataBar>
      <extLst>
        <ext xmlns:x14="http://schemas.microsoft.com/office/spreadsheetml/2009/9/main" uri="{B025F937-C7B1-47D3-B67F-A62EFF666E3E}">
          <x14:id>{A6749A35-3A25-419E-A1F2-F774E15A1A25}</x14:id>
        </ext>
      </extLst>
    </cfRule>
    <cfRule type="dataBar" priority="239">
      <dataBar>
        <cfvo type="min"/>
        <cfvo type="max"/>
        <color rgb="FFD6007B"/>
      </dataBar>
      <extLst>
        <ext xmlns:x14="http://schemas.microsoft.com/office/spreadsheetml/2009/9/main" uri="{B025F937-C7B1-47D3-B67F-A62EFF666E3E}">
          <x14:id>{13FA7EAC-EA62-4422-84F0-D5FC0B87A969}</x14:id>
        </ext>
      </extLst>
    </cfRule>
  </conditionalFormatting>
  <conditionalFormatting sqref="I9:J22">
    <cfRule type="dataBar" priority="543">
      <dataBar>
        <cfvo type="min"/>
        <cfvo type="max"/>
        <color rgb="FFD6007B"/>
      </dataBar>
      <extLst>
        <ext xmlns:x14="http://schemas.microsoft.com/office/spreadsheetml/2009/9/main" uri="{B025F937-C7B1-47D3-B67F-A62EFF666E3E}">
          <x14:id>{5EC15DF9-54FB-4FED-A908-0D1A7E1FC0B8}</x14:id>
        </ext>
      </extLst>
    </cfRule>
  </conditionalFormatting>
  <conditionalFormatting sqref="I9:J23 K9:Q22">
    <cfRule type="dataBar" priority="548">
      <dataBar>
        <cfvo type="min"/>
        <cfvo type="max"/>
        <color rgb="FFD6007B"/>
      </dataBar>
      <extLst>
        <ext xmlns:x14="http://schemas.microsoft.com/office/spreadsheetml/2009/9/main" uri="{B025F937-C7B1-47D3-B67F-A62EFF666E3E}">
          <x14:id>{A1D2A8DA-0DF5-44A4-8191-DD37E251674B}</x14:id>
        </ext>
      </extLst>
    </cfRule>
  </conditionalFormatting>
  <conditionalFormatting sqref="I9:Q10">
    <cfRule type="dataBar" priority="549">
      <dataBar>
        <cfvo type="min"/>
        <cfvo type="max"/>
        <color rgb="FFD6007B"/>
      </dataBar>
      <extLst>
        <ext xmlns:x14="http://schemas.microsoft.com/office/spreadsheetml/2009/9/main" uri="{B025F937-C7B1-47D3-B67F-A62EFF666E3E}">
          <x14:id>{1DABA211-F9E3-4E77-8709-DF86FAD7C9EE}</x14:id>
        </ext>
      </extLst>
    </cfRule>
  </conditionalFormatting>
  <conditionalFormatting sqref="I11:Q11 I17:Q17 I14:Q14 I20:Q20">
    <cfRule type="dataBar" priority="556">
      <dataBar>
        <cfvo type="min"/>
        <cfvo type="max"/>
        <color rgb="FFD6007B"/>
      </dataBar>
      <extLst>
        <ext xmlns:x14="http://schemas.microsoft.com/office/spreadsheetml/2009/9/main" uri="{B025F937-C7B1-47D3-B67F-A62EFF666E3E}">
          <x14:id>{DDA11D83-AEE3-4A5C-BB65-F3C88DB7EADE}</x14:id>
        </ext>
      </extLst>
    </cfRule>
  </conditionalFormatting>
  <conditionalFormatting sqref="J24:J25 L24:L25 N24:P25">
    <cfRule type="dataBar" priority="292">
      <dataBar>
        <cfvo type="min"/>
        <cfvo type="max"/>
        <color rgb="FFD6007B"/>
      </dataBar>
      <extLst>
        <ext xmlns:x14="http://schemas.microsoft.com/office/spreadsheetml/2009/9/main" uri="{B025F937-C7B1-47D3-B67F-A62EFF666E3E}">
          <x14:id>{8F254092-70FD-4F1A-8A4A-DDA45779A5FD}</x14:id>
        </ext>
      </extLst>
    </cfRule>
  </conditionalFormatting>
  <conditionalFormatting sqref="J24:J25">
    <cfRule type="dataBar" priority="291">
      <dataBar>
        <cfvo type="min"/>
        <cfvo type="max"/>
        <color rgb="FFD6007B"/>
      </dataBar>
      <extLst>
        <ext xmlns:x14="http://schemas.microsoft.com/office/spreadsheetml/2009/9/main" uri="{B025F937-C7B1-47D3-B67F-A62EFF666E3E}">
          <x14:id>{473ADFF3-0BA3-4276-A1B4-8920D12717C8}</x14:id>
        </ext>
      </extLst>
    </cfRule>
  </conditionalFormatting>
  <conditionalFormatting sqref="K9:K10">
    <cfRule type="dataBar" priority="487">
      <dataBar>
        <cfvo type="min"/>
        <cfvo type="max"/>
        <color rgb="FFD6007B"/>
      </dataBar>
      <extLst>
        <ext xmlns:x14="http://schemas.microsoft.com/office/spreadsheetml/2009/9/main" uri="{B025F937-C7B1-47D3-B67F-A62EFF666E3E}">
          <x14:id>{8C0DF1C2-74F3-41EA-B8E5-FE52EFD39CF8}</x14:id>
        </ext>
      </extLst>
    </cfRule>
  </conditionalFormatting>
  <conditionalFormatting sqref="K12:K13">
    <cfRule type="dataBar" priority="235">
      <dataBar>
        <cfvo type="min"/>
        <cfvo type="max"/>
        <color rgb="FFD6007B"/>
      </dataBar>
      <extLst>
        <ext xmlns:x14="http://schemas.microsoft.com/office/spreadsheetml/2009/9/main" uri="{B025F937-C7B1-47D3-B67F-A62EFF666E3E}">
          <x14:id>{70016560-8EF8-4EA6-BF8E-D46BE56C9592}</x14:id>
        </ext>
      </extLst>
    </cfRule>
    <cfRule type="dataBar" priority="236">
      <dataBar>
        <cfvo type="min"/>
        <cfvo type="max"/>
        <color rgb="FFD6007B"/>
      </dataBar>
      <extLst>
        <ext xmlns:x14="http://schemas.microsoft.com/office/spreadsheetml/2009/9/main" uri="{B025F937-C7B1-47D3-B67F-A62EFF666E3E}">
          <x14:id>{66E73C93-7FED-47F1-B9C0-0CF871FE93E4}</x14:id>
        </ext>
      </extLst>
    </cfRule>
    <cfRule type="dataBar" priority="400">
      <dataBar>
        <cfvo type="min"/>
        <cfvo type="max"/>
        <color rgb="FFD6007B"/>
      </dataBar>
      <extLst>
        <ext xmlns:x14="http://schemas.microsoft.com/office/spreadsheetml/2009/9/main" uri="{B025F937-C7B1-47D3-B67F-A62EFF666E3E}">
          <x14:id>{18FA833B-2D68-43A6-93C7-9BCFBDF58215}</x14:id>
        </ext>
      </extLst>
    </cfRule>
    <cfRule type="dataBar" priority="401">
      <dataBar>
        <cfvo type="min"/>
        <cfvo type="max"/>
        <color rgb="FFD6007B"/>
      </dataBar>
      <extLst>
        <ext xmlns:x14="http://schemas.microsoft.com/office/spreadsheetml/2009/9/main" uri="{B025F937-C7B1-47D3-B67F-A62EFF666E3E}">
          <x14:id>{CE81B584-6FED-4148-B3F3-7A6D9A4CBDF0}</x14:id>
        </ext>
      </extLst>
    </cfRule>
  </conditionalFormatting>
  <conditionalFormatting sqref="K15:K16">
    <cfRule type="dataBar" priority="233">
      <dataBar>
        <cfvo type="min"/>
        <cfvo type="max"/>
        <color rgb="FFD6007B"/>
      </dataBar>
      <extLst>
        <ext xmlns:x14="http://schemas.microsoft.com/office/spreadsheetml/2009/9/main" uri="{B025F937-C7B1-47D3-B67F-A62EFF666E3E}">
          <x14:id>{DAB9FC2C-68DB-40D8-A477-B2689697A15D}</x14:id>
        </ext>
      </extLst>
    </cfRule>
    <cfRule type="dataBar" priority="234">
      <dataBar>
        <cfvo type="min"/>
        <cfvo type="max"/>
        <color rgb="FFD6007B"/>
      </dataBar>
      <extLst>
        <ext xmlns:x14="http://schemas.microsoft.com/office/spreadsheetml/2009/9/main" uri="{B025F937-C7B1-47D3-B67F-A62EFF666E3E}">
          <x14:id>{B1F7F56E-0A3E-453F-901F-FF0CE5CC3E64}</x14:id>
        </ext>
      </extLst>
    </cfRule>
    <cfRule type="dataBar" priority="398">
      <dataBar>
        <cfvo type="min"/>
        <cfvo type="max"/>
        <color rgb="FFD6007B"/>
      </dataBar>
      <extLst>
        <ext xmlns:x14="http://schemas.microsoft.com/office/spreadsheetml/2009/9/main" uri="{B025F937-C7B1-47D3-B67F-A62EFF666E3E}">
          <x14:id>{FF82D294-0FB6-40CF-B34D-2B89F097FA4D}</x14:id>
        </ext>
      </extLst>
    </cfRule>
    <cfRule type="dataBar" priority="399">
      <dataBar>
        <cfvo type="min"/>
        <cfvo type="max"/>
        <color rgb="FFD6007B"/>
      </dataBar>
      <extLst>
        <ext xmlns:x14="http://schemas.microsoft.com/office/spreadsheetml/2009/9/main" uri="{B025F937-C7B1-47D3-B67F-A62EFF666E3E}">
          <x14:id>{D5485BC0-D32A-4592-878C-CEC74472030B}</x14:id>
        </ext>
      </extLst>
    </cfRule>
  </conditionalFormatting>
  <conditionalFormatting sqref="K18:K19">
    <cfRule type="dataBar" priority="231">
      <dataBar>
        <cfvo type="min"/>
        <cfvo type="max"/>
        <color rgb="FFD6007B"/>
      </dataBar>
      <extLst>
        <ext xmlns:x14="http://schemas.microsoft.com/office/spreadsheetml/2009/9/main" uri="{B025F937-C7B1-47D3-B67F-A62EFF666E3E}">
          <x14:id>{4D12BC95-89CC-4831-9A3E-0E81924EAA95}</x14:id>
        </ext>
      </extLst>
    </cfRule>
    <cfRule type="dataBar" priority="232">
      <dataBar>
        <cfvo type="min"/>
        <cfvo type="max"/>
        <color rgb="FFD6007B"/>
      </dataBar>
      <extLst>
        <ext xmlns:x14="http://schemas.microsoft.com/office/spreadsheetml/2009/9/main" uri="{B025F937-C7B1-47D3-B67F-A62EFF666E3E}">
          <x14:id>{21656252-400F-4A85-9D21-A6A664373B88}</x14:id>
        </ext>
      </extLst>
    </cfRule>
    <cfRule type="dataBar" priority="396">
      <dataBar>
        <cfvo type="min"/>
        <cfvo type="max"/>
        <color rgb="FFD6007B"/>
      </dataBar>
      <extLst>
        <ext xmlns:x14="http://schemas.microsoft.com/office/spreadsheetml/2009/9/main" uri="{B025F937-C7B1-47D3-B67F-A62EFF666E3E}">
          <x14:id>{0079AB9B-7633-4508-BDE2-1B67E61DE136}</x14:id>
        </ext>
      </extLst>
    </cfRule>
    <cfRule type="dataBar" priority="397">
      <dataBar>
        <cfvo type="min"/>
        <cfvo type="max"/>
        <color rgb="FFD6007B"/>
      </dataBar>
      <extLst>
        <ext xmlns:x14="http://schemas.microsoft.com/office/spreadsheetml/2009/9/main" uri="{B025F937-C7B1-47D3-B67F-A62EFF666E3E}">
          <x14:id>{4826F334-9C35-42EC-9969-DDC02A06B0CF}</x14:id>
        </ext>
      </extLst>
    </cfRule>
  </conditionalFormatting>
  <conditionalFormatting sqref="K21:K22">
    <cfRule type="dataBar" priority="229">
      <dataBar>
        <cfvo type="min"/>
        <cfvo type="max"/>
        <color rgb="FFD6007B"/>
      </dataBar>
      <extLst>
        <ext xmlns:x14="http://schemas.microsoft.com/office/spreadsheetml/2009/9/main" uri="{B025F937-C7B1-47D3-B67F-A62EFF666E3E}">
          <x14:id>{2019B545-E31E-42B3-8B19-405F7DBA4F2E}</x14:id>
        </ext>
      </extLst>
    </cfRule>
    <cfRule type="dataBar" priority="230">
      <dataBar>
        <cfvo type="min"/>
        <cfvo type="max"/>
        <color rgb="FFD6007B"/>
      </dataBar>
      <extLst>
        <ext xmlns:x14="http://schemas.microsoft.com/office/spreadsheetml/2009/9/main" uri="{B025F937-C7B1-47D3-B67F-A62EFF666E3E}">
          <x14:id>{7CB168BB-0570-44CD-BEF8-574935B5076F}</x14:id>
        </ext>
      </extLst>
    </cfRule>
    <cfRule type="dataBar" priority="394">
      <dataBar>
        <cfvo type="min"/>
        <cfvo type="max"/>
        <color rgb="FFD6007B"/>
      </dataBar>
      <extLst>
        <ext xmlns:x14="http://schemas.microsoft.com/office/spreadsheetml/2009/9/main" uri="{B025F937-C7B1-47D3-B67F-A62EFF666E3E}">
          <x14:id>{438B98C5-AA09-45A4-A8BB-9A9309401253}</x14:id>
        </ext>
      </extLst>
    </cfRule>
    <cfRule type="dataBar" priority="395">
      <dataBar>
        <cfvo type="min"/>
        <cfvo type="max"/>
        <color rgb="FFD6007B"/>
      </dataBar>
      <extLst>
        <ext xmlns:x14="http://schemas.microsoft.com/office/spreadsheetml/2009/9/main" uri="{B025F937-C7B1-47D3-B67F-A62EFF666E3E}">
          <x14:id>{2652B398-8F2F-4B58-89FF-7A125F4EA889}</x14:id>
        </ext>
      </extLst>
    </cfRule>
  </conditionalFormatting>
  <conditionalFormatting sqref="K24:K25">
    <cfRule type="dataBar" priority="225">
      <dataBar>
        <cfvo type="min"/>
        <cfvo type="max"/>
        <color rgb="FFD6007B"/>
      </dataBar>
      <extLst>
        <ext xmlns:x14="http://schemas.microsoft.com/office/spreadsheetml/2009/9/main" uri="{B025F937-C7B1-47D3-B67F-A62EFF666E3E}">
          <x14:id>{39D10A46-AF29-4D4D-B1C5-D9BC429B9158}</x14:id>
        </ext>
      </extLst>
    </cfRule>
    <cfRule type="dataBar" priority="226">
      <dataBar>
        <cfvo type="min"/>
        <cfvo type="max"/>
        <color rgb="FFD6007B"/>
      </dataBar>
      <extLst>
        <ext xmlns:x14="http://schemas.microsoft.com/office/spreadsheetml/2009/9/main" uri="{B025F937-C7B1-47D3-B67F-A62EFF666E3E}">
          <x14:id>{2E64A819-916F-4637-9271-5890C7E28098}</x14:id>
        </ext>
      </extLst>
    </cfRule>
    <cfRule type="dataBar" priority="227">
      <dataBar>
        <cfvo type="min"/>
        <cfvo type="max"/>
        <color rgb="FFD6007B"/>
      </dataBar>
      <extLst>
        <ext xmlns:x14="http://schemas.microsoft.com/office/spreadsheetml/2009/9/main" uri="{B025F937-C7B1-47D3-B67F-A62EFF666E3E}">
          <x14:id>{960E0BAB-8FC0-4FF2-83AF-33A0D35D65B9}</x14:id>
        </ext>
      </extLst>
    </cfRule>
    <cfRule type="dataBar" priority="228">
      <dataBar>
        <cfvo type="min"/>
        <cfvo type="max"/>
        <color rgb="FFD6007B"/>
      </dataBar>
      <extLst>
        <ext xmlns:x14="http://schemas.microsoft.com/office/spreadsheetml/2009/9/main" uri="{B025F937-C7B1-47D3-B67F-A62EFF666E3E}">
          <x14:id>{6FB0056B-97C6-4E38-8862-5E74E9866A0E}</x14:id>
        </ext>
      </extLst>
    </cfRule>
  </conditionalFormatting>
  <conditionalFormatting sqref="K9:L22">
    <cfRule type="dataBar" priority="542">
      <dataBar>
        <cfvo type="min"/>
        <cfvo type="max"/>
        <color rgb="FFD6007B"/>
      </dataBar>
      <extLst>
        <ext xmlns:x14="http://schemas.microsoft.com/office/spreadsheetml/2009/9/main" uri="{B025F937-C7B1-47D3-B67F-A62EFF666E3E}">
          <x14:id>{24701D79-D03A-46AC-B88B-0DB1B44C5051}</x14:id>
        </ext>
      </extLst>
    </cfRule>
  </conditionalFormatting>
  <conditionalFormatting sqref="L24:L25">
    <cfRule type="dataBar" priority="290">
      <dataBar>
        <cfvo type="min"/>
        <cfvo type="max"/>
        <color rgb="FFD6007B"/>
      </dataBar>
      <extLst>
        <ext xmlns:x14="http://schemas.microsoft.com/office/spreadsheetml/2009/9/main" uri="{B025F937-C7B1-47D3-B67F-A62EFF666E3E}">
          <x14:id>{FD1149AA-B2DB-414E-A26D-A900428FF107}</x14:id>
        </ext>
      </extLst>
    </cfRule>
  </conditionalFormatting>
  <conditionalFormatting sqref="M12:M13">
    <cfRule type="dataBar" priority="224">
      <dataBar>
        <cfvo type="min"/>
        <cfvo type="max"/>
        <color rgb="FFD6007B"/>
      </dataBar>
      <extLst>
        <ext xmlns:x14="http://schemas.microsoft.com/office/spreadsheetml/2009/9/main" uri="{B025F937-C7B1-47D3-B67F-A62EFF666E3E}">
          <x14:id>{D7FA930C-6BB9-43DB-9E64-7A69756A853B}</x14:id>
        </ext>
      </extLst>
    </cfRule>
    <cfRule type="dataBar" priority="393">
      <dataBar>
        <cfvo type="min"/>
        <cfvo type="max"/>
        <color rgb="FFD6007B"/>
      </dataBar>
      <extLst>
        <ext xmlns:x14="http://schemas.microsoft.com/office/spreadsheetml/2009/9/main" uri="{B025F937-C7B1-47D3-B67F-A62EFF666E3E}">
          <x14:id>{FAEDB54B-9F90-40D6-8358-B78E1924507A}</x14:id>
        </ext>
      </extLst>
    </cfRule>
  </conditionalFormatting>
  <conditionalFormatting sqref="M15:M16">
    <cfRule type="dataBar" priority="223">
      <dataBar>
        <cfvo type="min"/>
        <cfvo type="max"/>
        <color rgb="FFD6007B"/>
      </dataBar>
      <extLst>
        <ext xmlns:x14="http://schemas.microsoft.com/office/spreadsheetml/2009/9/main" uri="{B025F937-C7B1-47D3-B67F-A62EFF666E3E}">
          <x14:id>{62EA7E11-6099-4E56-A64D-40206C18B2DC}</x14:id>
        </ext>
      </extLst>
    </cfRule>
    <cfRule type="dataBar" priority="392">
      <dataBar>
        <cfvo type="min"/>
        <cfvo type="max"/>
        <color rgb="FFD6007B"/>
      </dataBar>
      <extLst>
        <ext xmlns:x14="http://schemas.microsoft.com/office/spreadsheetml/2009/9/main" uri="{B025F937-C7B1-47D3-B67F-A62EFF666E3E}">
          <x14:id>{C4A61577-3467-40E6-9893-C5EA9AE391D5}</x14:id>
        </ext>
      </extLst>
    </cfRule>
  </conditionalFormatting>
  <conditionalFormatting sqref="M18:M19">
    <cfRule type="dataBar" priority="222">
      <dataBar>
        <cfvo type="min"/>
        <cfvo type="max"/>
        <color rgb="FFD6007B"/>
      </dataBar>
      <extLst>
        <ext xmlns:x14="http://schemas.microsoft.com/office/spreadsheetml/2009/9/main" uri="{B025F937-C7B1-47D3-B67F-A62EFF666E3E}">
          <x14:id>{CCA5C1D4-4992-4DB9-9EA8-FA02F8C5232C}</x14:id>
        </ext>
      </extLst>
    </cfRule>
    <cfRule type="dataBar" priority="391">
      <dataBar>
        <cfvo type="min"/>
        <cfvo type="max"/>
        <color rgb="FFD6007B"/>
      </dataBar>
      <extLst>
        <ext xmlns:x14="http://schemas.microsoft.com/office/spreadsheetml/2009/9/main" uri="{B025F937-C7B1-47D3-B67F-A62EFF666E3E}">
          <x14:id>{772A3ABF-93ED-4935-A21F-70E7A0D82DCB}</x14:id>
        </ext>
      </extLst>
    </cfRule>
  </conditionalFormatting>
  <conditionalFormatting sqref="M21:M22">
    <cfRule type="dataBar" priority="221">
      <dataBar>
        <cfvo type="min"/>
        <cfvo type="max"/>
        <color rgb="FFD6007B"/>
      </dataBar>
      <extLst>
        <ext xmlns:x14="http://schemas.microsoft.com/office/spreadsheetml/2009/9/main" uri="{B025F937-C7B1-47D3-B67F-A62EFF666E3E}">
          <x14:id>{41AB8808-8482-4078-A3D7-E734A7DC58D7}</x14:id>
        </ext>
      </extLst>
    </cfRule>
    <cfRule type="dataBar" priority="390">
      <dataBar>
        <cfvo type="min"/>
        <cfvo type="max"/>
        <color rgb="FFD6007B"/>
      </dataBar>
      <extLst>
        <ext xmlns:x14="http://schemas.microsoft.com/office/spreadsheetml/2009/9/main" uri="{B025F937-C7B1-47D3-B67F-A62EFF666E3E}">
          <x14:id>{7D86880F-7AF8-4B58-811C-99C7593DD84F}</x14:id>
        </ext>
      </extLst>
    </cfRule>
  </conditionalFormatting>
  <conditionalFormatting sqref="M24:M25">
    <cfRule type="dataBar" priority="219">
      <dataBar>
        <cfvo type="min"/>
        <cfvo type="max"/>
        <color rgb="FFD6007B"/>
      </dataBar>
      <extLst>
        <ext xmlns:x14="http://schemas.microsoft.com/office/spreadsheetml/2009/9/main" uri="{B025F937-C7B1-47D3-B67F-A62EFF666E3E}">
          <x14:id>{A044417B-DAC7-4006-BF57-F8C051323A03}</x14:id>
        </ext>
      </extLst>
    </cfRule>
    <cfRule type="dataBar" priority="220">
      <dataBar>
        <cfvo type="min"/>
        <cfvo type="max"/>
        <color rgb="FFD6007B"/>
      </dataBar>
      <extLst>
        <ext xmlns:x14="http://schemas.microsoft.com/office/spreadsheetml/2009/9/main" uri="{B025F937-C7B1-47D3-B67F-A62EFF666E3E}">
          <x14:id>{5F0C49AB-5B39-4A78-A711-184C3EA193D6}</x14:id>
        </ext>
      </extLst>
    </cfRule>
  </conditionalFormatting>
  <conditionalFormatting sqref="O12:O13">
    <cfRule type="dataBar" priority="389">
      <dataBar>
        <cfvo type="min"/>
        <cfvo type="max"/>
        <color rgb="FFD6007B"/>
      </dataBar>
      <extLst>
        <ext xmlns:x14="http://schemas.microsoft.com/office/spreadsheetml/2009/9/main" uri="{B025F937-C7B1-47D3-B67F-A62EFF666E3E}">
          <x14:id>{0078249A-19B7-4CCC-A4D2-4A51DA6FE390}</x14:id>
        </ext>
      </extLst>
    </cfRule>
  </conditionalFormatting>
  <conditionalFormatting sqref="O15:O16">
    <cfRule type="dataBar" priority="388">
      <dataBar>
        <cfvo type="min"/>
        <cfvo type="max"/>
        <color rgb="FFD6007B"/>
      </dataBar>
      <extLst>
        <ext xmlns:x14="http://schemas.microsoft.com/office/spreadsheetml/2009/9/main" uri="{B025F937-C7B1-47D3-B67F-A62EFF666E3E}">
          <x14:id>{75C7DE9F-C4B4-4462-8A19-DBFAD4DF180A}</x14:id>
        </ext>
      </extLst>
    </cfRule>
  </conditionalFormatting>
  <conditionalFormatting sqref="O18:O19">
    <cfRule type="dataBar" priority="387">
      <dataBar>
        <cfvo type="min"/>
        <cfvo type="max"/>
        <color rgb="FFD6007B"/>
      </dataBar>
      <extLst>
        <ext xmlns:x14="http://schemas.microsoft.com/office/spreadsheetml/2009/9/main" uri="{B025F937-C7B1-47D3-B67F-A62EFF666E3E}">
          <x14:id>{27A1368F-4738-4308-A43A-C938C99863A3}</x14:id>
        </ext>
      </extLst>
    </cfRule>
  </conditionalFormatting>
  <conditionalFormatting sqref="O21:O22">
    <cfRule type="dataBar" priority="386">
      <dataBar>
        <cfvo type="min"/>
        <cfvo type="max"/>
        <color rgb="FFD6007B"/>
      </dataBar>
      <extLst>
        <ext xmlns:x14="http://schemas.microsoft.com/office/spreadsheetml/2009/9/main" uri="{B025F937-C7B1-47D3-B67F-A62EFF666E3E}">
          <x14:id>{40D12176-2E2B-4B3B-B105-53C63B5ECD14}</x14:id>
        </ext>
      </extLst>
    </cfRule>
  </conditionalFormatting>
  <conditionalFormatting sqref="O24:O25">
    <cfRule type="dataBar" priority="268">
      <dataBar>
        <cfvo type="min"/>
        <cfvo type="max"/>
        <color rgb="FFD6007B"/>
      </dataBar>
      <extLst>
        <ext xmlns:x14="http://schemas.microsoft.com/office/spreadsheetml/2009/9/main" uri="{B025F937-C7B1-47D3-B67F-A62EFF666E3E}">
          <x14:id>{8F092C61-01EE-47F5-B7D9-41F4309476D0}</x14:id>
        </ext>
      </extLst>
    </cfRule>
  </conditionalFormatting>
  <conditionalFormatting sqref="Q12:Q13">
    <cfRule type="dataBar" priority="218">
      <dataBar>
        <cfvo type="min"/>
        <cfvo type="max"/>
        <color rgb="FFD6007B"/>
      </dataBar>
      <extLst>
        <ext xmlns:x14="http://schemas.microsoft.com/office/spreadsheetml/2009/9/main" uri="{B025F937-C7B1-47D3-B67F-A62EFF666E3E}">
          <x14:id>{5EDD53D6-EB83-4267-BC06-8BBFE4F9BE70}</x14:id>
        </ext>
      </extLst>
    </cfRule>
    <cfRule type="dataBar" priority="385">
      <dataBar>
        <cfvo type="min"/>
        <cfvo type="max"/>
        <color rgb="FFD6007B"/>
      </dataBar>
      <extLst>
        <ext xmlns:x14="http://schemas.microsoft.com/office/spreadsheetml/2009/9/main" uri="{B025F937-C7B1-47D3-B67F-A62EFF666E3E}">
          <x14:id>{4BCD289B-82A4-4668-B38E-F015893AEFF3}</x14:id>
        </ext>
      </extLst>
    </cfRule>
  </conditionalFormatting>
  <conditionalFormatting sqref="Q15:Q16">
    <cfRule type="dataBar" priority="217">
      <dataBar>
        <cfvo type="min"/>
        <cfvo type="max"/>
        <color rgb="FFD6007B"/>
      </dataBar>
      <extLst>
        <ext xmlns:x14="http://schemas.microsoft.com/office/spreadsheetml/2009/9/main" uri="{B025F937-C7B1-47D3-B67F-A62EFF666E3E}">
          <x14:id>{7D1962B1-E78E-4B29-A762-77F83DE57BD4}</x14:id>
        </ext>
      </extLst>
    </cfRule>
    <cfRule type="dataBar" priority="384">
      <dataBar>
        <cfvo type="min"/>
        <cfvo type="max"/>
        <color rgb="FFD6007B"/>
      </dataBar>
      <extLst>
        <ext xmlns:x14="http://schemas.microsoft.com/office/spreadsheetml/2009/9/main" uri="{B025F937-C7B1-47D3-B67F-A62EFF666E3E}">
          <x14:id>{EC3B5512-C7EE-4801-AF27-9CC98783DB1D}</x14:id>
        </ext>
      </extLst>
    </cfRule>
  </conditionalFormatting>
  <conditionalFormatting sqref="Q18:Q19">
    <cfRule type="dataBar" priority="216">
      <dataBar>
        <cfvo type="min"/>
        <cfvo type="max"/>
        <color rgb="FFD6007B"/>
      </dataBar>
      <extLst>
        <ext xmlns:x14="http://schemas.microsoft.com/office/spreadsheetml/2009/9/main" uri="{B025F937-C7B1-47D3-B67F-A62EFF666E3E}">
          <x14:id>{567D480A-8460-4812-AAF7-0CF843EC9EE1}</x14:id>
        </ext>
      </extLst>
    </cfRule>
    <cfRule type="dataBar" priority="383">
      <dataBar>
        <cfvo type="min"/>
        <cfvo type="max"/>
        <color rgb="FFD6007B"/>
      </dataBar>
      <extLst>
        <ext xmlns:x14="http://schemas.microsoft.com/office/spreadsheetml/2009/9/main" uri="{B025F937-C7B1-47D3-B67F-A62EFF666E3E}">
          <x14:id>{33B9C2E8-D7B7-4937-B674-C3CEDA279169}</x14:id>
        </ext>
      </extLst>
    </cfRule>
  </conditionalFormatting>
  <conditionalFormatting sqref="Q21:Q22">
    <cfRule type="dataBar" priority="215">
      <dataBar>
        <cfvo type="min"/>
        <cfvo type="max"/>
        <color rgb="FFD6007B"/>
      </dataBar>
      <extLst>
        <ext xmlns:x14="http://schemas.microsoft.com/office/spreadsheetml/2009/9/main" uri="{B025F937-C7B1-47D3-B67F-A62EFF666E3E}">
          <x14:id>{817EFE10-CB44-4172-8ACB-3F4052B7CC85}</x14:id>
        </ext>
      </extLst>
    </cfRule>
    <cfRule type="dataBar" priority="382">
      <dataBar>
        <cfvo type="min"/>
        <cfvo type="max"/>
        <color rgb="FFD6007B"/>
      </dataBar>
      <extLst>
        <ext xmlns:x14="http://schemas.microsoft.com/office/spreadsheetml/2009/9/main" uri="{B025F937-C7B1-47D3-B67F-A62EFF666E3E}">
          <x14:id>{F4D14702-EEE7-4D49-BB39-1D6B9DE81C98}</x14:id>
        </ext>
      </extLst>
    </cfRule>
  </conditionalFormatting>
  <conditionalFormatting sqref="S9:S10">
    <cfRule type="dataBar" priority="485">
      <dataBar>
        <cfvo type="min"/>
        <cfvo type="max"/>
        <color rgb="FFD6007B"/>
      </dataBar>
      <extLst>
        <ext xmlns:x14="http://schemas.microsoft.com/office/spreadsheetml/2009/9/main" uri="{B025F937-C7B1-47D3-B67F-A62EFF666E3E}">
          <x14:id>{CFA7B89D-CB39-4F6E-97D4-52CE5945AE41}</x14:id>
        </ext>
      </extLst>
    </cfRule>
    <cfRule type="dataBar" priority="486">
      <dataBar>
        <cfvo type="min"/>
        <cfvo type="max"/>
        <color rgb="FFD6007B"/>
      </dataBar>
      <extLst>
        <ext xmlns:x14="http://schemas.microsoft.com/office/spreadsheetml/2009/9/main" uri="{B025F937-C7B1-47D3-B67F-A62EFF666E3E}">
          <x14:id>{340D090A-487C-4855-A518-99C59B589FDF}</x14:id>
        </ext>
      </extLst>
    </cfRule>
  </conditionalFormatting>
  <conditionalFormatting sqref="U9:U10">
    <cfRule type="dataBar" priority="688">
      <dataBar>
        <cfvo type="min"/>
        <cfvo type="max"/>
        <color rgb="FFD6007B"/>
      </dataBar>
      <extLst>
        <ext xmlns:x14="http://schemas.microsoft.com/office/spreadsheetml/2009/9/main" uri="{B025F937-C7B1-47D3-B67F-A62EFF666E3E}">
          <x14:id>{4C0979C0-0D32-4630-B81B-C070B94018A9}</x14:id>
        </ext>
      </extLst>
    </cfRule>
  </conditionalFormatting>
  <conditionalFormatting sqref="U9:U22">
    <cfRule type="dataBar" priority="689">
      <dataBar>
        <cfvo type="min"/>
        <cfvo type="max"/>
        <color rgb="FFD6007B"/>
      </dataBar>
      <extLst>
        <ext xmlns:x14="http://schemas.microsoft.com/office/spreadsheetml/2009/9/main" uri="{B025F937-C7B1-47D3-B67F-A62EFF666E3E}">
          <x14:id>{CCD3F35F-F72A-4D27-B230-E069CCAD3A8A}</x14:id>
        </ext>
      </extLst>
    </cfRule>
  </conditionalFormatting>
  <conditionalFormatting sqref="U12:U13">
    <cfRule type="dataBar" priority="373">
      <dataBar>
        <cfvo type="min"/>
        <cfvo type="max"/>
        <color rgb="FFD6007B"/>
      </dataBar>
      <extLst>
        <ext xmlns:x14="http://schemas.microsoft.com/office/spreadsheetml/2009/9/main" uri="{B025F937-C7B1-47D3-B67F-A62EFF666E3E}">
          <x14:id>{9B769BA9-7D88-44AD-9B3A-0418A4517152}</x14:id>
        </ext>
      </extLst>
    </cfRule>
  </conditionalFormatting>
  <conditionalFormatting sqref="U15:U16">
    <cfRule type="dataBar" priority="372">
      <dataBar>
        <cfvo type="min"/>
        <cfvo type="max"/>
        <color rgb="FFD6007B"/>
      </dataBar>
      <extLst>
        <ext xmlns:x14="http://schemas.microsoft.com/office/spreadsheetml/2009/9/main" uri="{B025F937-C7B1-47D3-B67F-A62EFF666E3E}">
          <x14:id>{D7964331-56B3-4C9C-9661-22A1FE547484}</x14:id>
        </ext>
      </extLst>
    </cfRule>
  </conditionalFormatting>
  <conditionalFormatting sqref="U11 U17 U14 U20">
    <cfRule type="dataBar" priority="684">
      <dataBar>
        <cfvo type="min"/>
        <cfvo type="max"/>
        <color rgb="FFD6007B"/>
      </dataBar>
      <extLst>
        <ext xmlns:x14="http://schemas.microsoft.com/office/spreadsheetml/2009/9/main" uri="{B025F937-C7B1-47D3-B67F-A62EFF666E3E}">
          <x14:id>{E7ED55FE-D87F-4A92-9171-BBC9832CEA56}</x14:id>
        </ext>
      </extLst>
    </cfRule>
  </conditionalFormatting>
  <conditionalFormatting sqref="U18:U19">
    <cfRule type="dataBar" priority="371">
      <dataBar>
        <cfvo type="min"/>
        <cfvo type="max"/>
        <color rgb="FFD6007B"/>
      </dataBar>
      <extLst>
        <ext xmlns:x14="http://schemas.microsoft.com/office/spreadsheetml/2009/9/main" uri="{B025F937-C7B1-47D3-B67F-A62EFF666E3E}">
          <x14:id>{9E23A826-4D26-4660-A192-0A0705D7E18D}</x14:id>
        </ext>
      </extLst>
    </cfRule>
  </conditionalFormatting>
  <conditionalFormatting sqref="U21:U22">
    <cfRule type="dataBar" priority="370">
      <dataBar>
        <cfvo type="min"/>
        <cfvo type="max"/>
        <color rgb="FFD6007B"/>
      </dataBar>
      <extLst>
        <ext xmlns:x14="http://schemas.microsoft.com/office/spreadsheetml/2009/9/main" uri="{B025F937-C7B1-47D3-B67F-A62EFF666E3E}">
          <x14:id>{2E2AF105-F75C-4977-B2DE-843738E54BE1}</x14:id>
        </ext>
      </extLst>
    </cfRule>
  </conditionalFormatting>
  <conditionalFormatting sqref="U24:U25">
    <cfRule type="dataBar" priority="264">
      <dataBar>
        <cfvo type="min"/>
        <cfvo type="max"/>
        <color rgb="FFD6007B"/>
      </dataBar>
      <extLst>
        <ext xmlns:x14="http://schemas.microsoft.com/office/spreadsheetml/2009/9/main" uri="{B025F937-C7B1-47D3-B67F-A62EFF666E3E}">
          <x14:id>{A672B98E-0540-4E36-9D4A-7DFF584EDD94}</x14:id>
        </ext>
      </extLst>
    </cfRule>
    <cfRule type="dataBar" priority="293">
      <dataBar>
        <cfvo type="min"/>
        <cfvo type="max"/>
        <color rgb="FFD6007B"/>
      </dataBar>
      <extLst>
        <ext xmlns:x14="http://schemas.microsoft.com/office/spreadsheetml/2009/9/main" uri="{B025F937-C7B1-47D3-B67F-A62EFF666E3E}">
          <x14:id>{9CB4ECB6-0A3E-4004-A48C-219A83649DC4}</x14:id>
        </ext>
      </extLst>
    </cfRule>
  </conditionalFormatting>
  <conditionalFormatting sqref="W9:W10">
    <cfRule type="dataBar" priority="455">
      <dataBar>
        <cfvo type="min"/>
        <cfvo type="max"/>
        <color rgb="FFD6007B"/>
      </dataBar>
      <extLst>
        <ext xmlns:x14="http://schemas.microsoft.com/office/spreadsheetml/2009/9/main" uri="{B025F937-C7B1-47D3-B67F-A62EFF666E3E}">
          <x14:id>{104E888B-99BD-44BF-8990-4CD38E82DB2F}</x14:id>
        </ext>
      </extLst>
    </cfRule>
  </conditionalFormatting>
  <conditionalFormatting sqref="W9:W22">
    <cfRule type="dataBar" priority="454">
      <dataBar>
        <cfvo type="min"/>
        <cfvo type="max"/>
        <color rgb="FFD6007B"/>
      </dataBar>
      <extLst>
        <ext xmlns:x14="http://schemas.microsoft.com/office/spreadsheetml/2009/9/main" uri="{B025F937-C7B1-47D3-B67F-A62EFF666E3E}">
          <x14:id>{17E29DFB-74BA-4698-BF33-F2824209A48A}</x14:id>
        </ext>
      </extLst>
    </cfRule>
  </conditionalFormatting>
  <conditionalFormatting sqref="W12:W13">
    <cfRule type="dataBar" priority="369">
      <dataBar>
        <cfvo type="min"/>
        <cfvo type="max"/>
        <color rgb="FFD6007B"/>
      </dataBar>
      <extLst>
        <ext xmlns:x14="http://schemas.microsoft.com/office/spreadsheetml/2009/9/main" uri="{B025F937-C7B1-47D3-B67F-A62EFF666E3E}">
          <x14:id>{3BC05C83-5FD1-4F83-8181-5662B85F2C6B}</x14:id>
        </ext>
      </extLst>
    </cfRule>
  </conditionalFormatting>
  <conditionalFormatting sqref="W15:W16">
    <cfRule type="dataBar" priority="368">
      <dataBar>
        <cfvo type="min"/>
        <cfvo type="max"/>
        <color rgb="FFD6007B"/>
      </dataBar>
      <extLst>
        <ext xmlns:x14="http://schemas.microsoft.com/office/spreadsheetml/2009/9/main" uri="{B025F937-C7B1-47D3-B67F-A62EFF666E3E}">
          <x14:id>{72655AE3-ACB3-425E-B7AD-E13E87665FAA}</x14:id>
        </ext>
      </extLst>
    </cfRule>
  </conditionalFormatting>
  <conditionalFormatting sqref="W17 W11 W14 W20">
    <cfRule type="dataBar" priority="456">
      <dataBar>
        <cfvo type="min"/>
        <cfvo type="max"/>
        <color rgb="FFD6007B"/>
      </dataBar>
      <extLst>
        <ext xmlns:x14="http://schemas.microsoft.com/office/spreadsheetml/2009/9/main" uri="{B025F937-C7B1-47D3-B67F-A62EFF666E3E}">
          <x14:id>{0E140A4D-9D52-4B58-ADA8-B729DBD85FAA}</x14:id>
        </ext>
      </extLst>
    </cfRule>
  </conditionalFormatting>
  <conditionalFormatting sqref="W18:W19">
    <cfRule type="dataBar" priority="367">
      <dataBar>
        <cfvo type="min"/>
        <cfvo type="max"/>
        <color rgb="FFD6007B"/>
      </dataBar>
      <extLst>
        <ext xmlns:x14="http://schemas.microsoft.com/office/spreadsheetml/2009/9/main" uri="{B025F937-C7B1-47D3-B67F-A62EFF666E3E}">
          <x14:id>{579071CB-A8FC-4780-87B7-C221BBC79AC3}</x14:id>
        </ext>
      </extLst>
    </cfRule>
  </conditionalFormatting>
  <conditionalFormatting sqref="W21:W22">
    <cfRule type="dataBar" priority="366">
      <dataBar>
        <cfvo type="min"/>
        <cfvo type="max"/>
        <color rgb="FFD6007B"/>
      </dataBar>
      <extLst>
        <ext xmlns:x14="http://schemas.microsoft.com/office/spreadsheetml/2009/9/main" uri="{B025F937-C7B1-47D3-B67F-A62EFF666E3E}">
          <x14:id>{2F110019-13F7-4F2B-B7B9-F2F9F7E62396}</x14:id>
        </ext>
      </extLst>
    </cfRule>
  </conditionalFormatting>
  <conditionalFormatting sqref="W24:W25">
    <cfRule type="dataBar" priority="263">
      <dataBar>
        <cfvo type="min"/>
        <cfvo type="max"/>
        <color rgb="FFD6007B"/>
      </dataBar>
      <extLst>
        <ext xmlns:x14="http://schemas.microsoft.com/office/spreadsheetml/2009/9/main" uri="{B025F937-C7B1-47D3-B67F-A62EFF666E3E}">
          <x14:id>{2A9D869A-6C85-4602-B475-B060772A9C25}</x14:id>
        </ext>
      </extLst>
    </cfRule>
    <cfRule type="dataBar" priority="289">
      <dataBar>
        <cfvo type="min"/>
        <cfvo type="max"/>
        <color rgb="FFD6007B"/>
      </dataBar>
      <extLst>
        <ext xmlns:x14="http://schemas.microsoft.com/office/spreadsheetml/2009/9/main" uri="{B025F937-C7B1-47D3-B67F-A62EFF666E3E}">
          <x14:id>{C231A6CA-9064-4E11-A1DD-1D8FBB93ABE9}</x14:id>
        </ext>
      </extLst>
    </cfRule>
  </conditionalFormatting>
  <conditionalFormatting sqref="Y9:Y10">
    <cfRule type="dataBar" priority="452">
      <dataBar>
        <cfvo type="min"/>
        <cfvo type="max"/>
        <color rgb="FFD6007B"/>
      </dataBar>
      <extLst>
        <ext xmlns:x14="http://schemas.microsoft.com/office/spreadsheetml/2009/9/main" uri="{B025F937-C7B1-47D3-B67F-A62EFF666E3E}">
          <x14:id>{57D09456-AB20-480B-9D11-DAA36BAE5AA0}</x14:id>
        </ext>
      </extLst>
    </cfRule>
  </conditionalFormatting>
  <conditionalFormatting sqref="Y9:Y22">
    <cfRule type="dataBar" priority="451">
      <dataBar>
        <cfvo type="min"/>
        <cfvo type="max"/>
        <color rgb="FFD6007B"/>
      </dataBar>
      <extLst>
        <ext xmlns:x14="http://schemas.microsoft.com/office/spreadsheetml/2009/9/main" uri="{B025F937-C7B1-47D3-B67F-A62EFF666E3E}">
          <x14:id>{DA830B89-A37C-466D-A108-40174AC291DC}</x14:id>
        </ext>
      </extLst>
    </cfRule>
  </conditionalFormatting>
  <conditionalFormatting sqref="Y12:Y13">
    <cfRule type="dataBar" priority="212">
      <dataBar>
        <cfvo type="min"/>
        <cfvo type="max"/>
        <color rgb="FFD6007B"/>
      </dataBar>
      <extLst>
        <ext xmlns:x14="http://schemas.microsoft.com/office/spreadsheetml/2009/9/main" uri="{B025F937-C7B1-47D3-B67F-A62EFF666E3E}">
          <x14:id>{D0AE2116-1257-4C3C-9B98-9A4493587D86}</x14:id>
        </ext>
      </extLst>
    </cfRule>
    <cfRule type="dataBar" priority="365">
      <dataBar>
        <cfvo type="min"/>
        <cfvo type="max"/>
        <color rgb="FFD6007B"/>
      </dataBar>
      <extLst>
        <ext xmlns:x14="http://schemas.microsoft.com/office/spreadsheetml/2009/9/main" uri="{B025F937-C7B1-47D3-B67F-A62EFF666E3E}">
          <x14:id>{817828FE-3749-4E00-B57E-AF4FAAF9B8E3}</x14:id>
        </ext>
      </extLst>
    </cfRule>
  </conditionalFormatting>
  <conditionalFormatting sqref="Y15:Y16">
    <cfRule type="dataBar" priority="211">
      <dataBar>
        <cfvo type="min"/>
        <cfvo type="max"/>
        <color rgb="FFD6007B"/>
      </dataBar>
      <extLst>
        <ext xmlns:x14="http://schemas.microsoft.com/office/spreadsheetml/2009/9/main" uri="{B025F937-C7B1-47D3-B67F-A62EFF666E3E}">
          <x14:id>{70E8751B-C212-40BB-8236-2AF4F8061424}</x14:id>
        </ext>
      </extLst>
    </cfRule>
    <cfRule type="dataBar" priority="364">
      <dataBar>
        <cfvo type="min"/>
        <cfvo type="max"/>
        <color rgb="FFD6007B"/>
      </dataBar>
      <extLst>
        <ext xmlns:x14="http://schemas.microsoft.com/office/spreadsheetml/2009/9/main" uri="{B025F937-C7B1-47D3-B67F-A62EFF666E3E}">
          <x14:id>{1CECD2FE-5B07-4754-92BB-287E9FE628CA}</x14:id>
        </ext>
      </extLst>
    </cfRule>
  </conditionalFormatting>
  <conditionalFormatting sqref="Y17 Y11 Y14 Y20">
    <cfRule type="dataBar" priority="453">
      <dataBar>
        <cfvo type="min"/>
        <cfvo type="max"/>
        <color rgb="FFD6007B"/>
      </dataBar>
      <extLst>
        <ext xmlns:x14="http://schemas.microsoft.com/office/spreadsheetml/2009/9/main" uri="{B025F937-C7B1-47D3-B67F-A62EFF666E3E}">
          <x14:id>{8336BA26-DEBC-4D8F-BE50-56644F8EC993}</x14:id>
        </ext>
      </extLst>
    </cfRule>
  </conditionalFormatting>
  <conditionalFormatting sqref="Y18:Y19">
    <cfRule type="dataBar" priority="210">
      <dataBar>
        <cfvo type="min"/>
        <cfvo type="max"/>
        <color rgb="FFD6007B"/>
      </dataBar>
      <extLst>
        <ext xmlns:x14="http://schemas.microsoft.com/office/spreadsheetml/2009/9/main" uri="{B025F937-C7B1-47D3-B67F-A62EFF666E3E}">
          <x14:id>{410AE29D-BECE-43E8-A30B-7F1A425CC4A4}</x14:id>
        </ext>
      </extLst>
    </cfRule>
    <cfRule type="dataBar" priority="363">
      <dataBar>
        <cfvo type="min"/>
        <cfvo type="max"/>
        <color rgb="FFD6007B"/>
      </dataBar>
      <extLst>
        <ext xmlns:x14="http://schemas.microsoft.com/office/spreadsheetml/2009/9/main" uri="{B025F937-C7B1-47D3-B67F-A62EFF666E3E}">
          <x14:id>{F1E29D47-71B3-4740-BD04-8FDD81438A71}</x14:id>
        </ext>
      </extLst>
    </cfRule>
  </conditionalFormatting>
  <conditionalFormatting sqref="Y21:Y22">
    <cfRule type="dataBar" priority="209">
      <dataBar>
        <cfvo type="min"/>
        <cfvo type="max"/>
        <color rgb="FFD6007B"/>
      </dataBar>
      <extLst>
        <ext xmlns:x14="http://schemas.microsoft.com/office/spreadsheetml/2009/9/main" uri="{B025F937-C7B1-47D3-B67F-A62EFF666E3E}">
          <x14:id>{E3AEA625-B491-435D-9A47-C10D802D47A9}</x14:id>
        </ext>
      </extLst>
    </cfRule>
    <cfRule type="dataBar" priority="362">
      <dataBar>
        <cfvo type="min"/>
        <cfvo type="max"/>
        <color rgb="FFD6007B"/>
      </dataBar>
      <extLst>
        <ext xmlns:x14="http://schemas.microsoft.com/office/spreadsheetml/2009/9/main" uri="{B025F937-C7B1-47D3-B67F-A62EFF666E3E}">
          <x14:id>{B7F9B25E-6F94-41BD-AF40-DC0FFB22C8AF}</x14:id>
        </ext>
      </extLst>
    </cfRule>
  </conditionalFormatting>
  <conditionalFormatting sqref="Y24:Y25">
    <cfRule type="dataBar" priority="207">
      <dataBar>
        <cfvo type="min"/>
        <cfvo type="max"/>
        <color rgb="FFD6007B"/>
      </dataBar>
      <extLst>
        <ext xmlns:x14="http://schemas.microsoft.com/office/spreadsheetml/2009/9/main" uri="{B025F937-C7B1-47D3-B67F-A62EFF666E3E}">
          <x14:id>{F4A22DDA-11B0-4EFB-9D75-7E43491F82C0}</x14:id>
        </ext>
      </extLst>
    </cfRule>
    <cfRule type="dataBar" priority="208">
      <dataBar>
        <cfvo type="min"/>
        <cfvo type="max"/>
        <color rgb="FFD6007B"/>
      </dataBar>
      <extLst>
        <ext xmlns:x14="http://schemas.microsoft.com/office/spreadsheetml/2009/9/main" uri="{B025F937-C7B1-47D3-B67F-A62EFF666E3E}">
          <x14:id>{0CF1DC37-0703-4A14-905A-C9B31C85D043}</x14:id>
        </ext>
      </extLst>
    </cfRule>
  </conditionalFormatting>
  <conditionalFormatting sqref="AA9:AA10">
    <cfRule type="dataBar" priority="449">
      <dataBar>
        <cfvo type="min"/>
        <cfvo type="max"/>
        <color rgb="FFD6007B"/>
      </dataBar>
      <extLst>
        <ext xmlns:x14="http://schemas.microsoft.com/office/spreadsheetml/2009/9/main" uri="{B025F937-C7B1-47D3-B67F-A62EFF666E3E}">
          <x14:id>{8B7716C6-4A73-42FA-B9BE-FAA26662FCC6}</x14:id>
        </ext>
      </extLst>
    </cfRule>
  </conditionalFormatting>
  <conditionalFormatting sqref="AA9:AA22">
    <cfRule type="dataBar" priority="448">
      <dataBar>
        <cfvo type="min"/>
        <cfvo type="max"/>
        <color rgb="FFD6007B"/>
      </dataBar>
      <extLst>
        <ext xmlns:x14="http://schemas.microsoft.com/office/spreadsheetml/2009/9/main" uri="{B025F937-C7B1-47D3-B67F-A62EFF666E3E}">
          <x14:id>{A1A72BCD-57CF-4247-A838-5F154D4AF77F}</x14:id>
        </ext>
      </extLst>
    </cfRule>
  </conditionalFormatting>
  <conditionalFormatting sqref="AA12:AA13">
    <cfRule type="dataBar" priority="361">
      <dataBar>
        <cfvo type="min"/>
        <cfvo type="max"/>
        <color rgb="FFD6007B"/>
      </dataBar>
      <extLst>
        <ext xmlns:x14="http://schemas.microsoft.com/office/spreadsheetml/2009/9/main" uri="{B025F937-C7B1-47D3-B67F-A62EFF666E3E}">
          <x14:id>{9BEB78A1-CC55-45B7-9054-7AD4B0E1409D}</x14:id>
        </ext>
      </extLst>
    </cfRule>
  </conditionalFormatting>
  <conditionalFormatting sqref="AA15:AA16">
    <cfRule type="dataBar" priority="360">
      <dataBar>
        <cfvo type="min"/>
        <cfvo type="max"/>
        <color rgb="FFD6007B"/>
      </dataBar>
      <extLst>
        <ext xmlns:x14="http://schemas.microsoft.com/office/spreadsheetml/2009/9/main" uri="{B025F937-C7B1-47D3-B67F-A62EFF666E3E}">
          <x14:id>{D16DDD90-4E10-4089-8B5E-F46AB1CA3BE1}</x14:id>
        </ext>
      </extLst>
    </cfRule>
  </conditionalFormatting>
  <conditionalFormatting sqref="AA17 AA11 AA14 AA20">
    <cfRule type="dataBar" priority="450">
      <dataBar>
        <cfvo type="min"/>
        <cfvo type="max"/>
        <color rgb="FFD6007B"/>
      </dataBar>
      <extLst>
        <ext xmlns:x14="http://schemas.microsoft.com/office/spreadsheetml/2009/9/main" uri="{B025F937-C7B1-47D3-B67F-A62EFF666E3E}">
          <x14:id>{F8814955-0AAA-4416-B96A-C383B11042AC}</x14:id>
        </ext>
      </extLst>
    </cfRule>
  </conditionalFormatting>
  <conditionalFormatting sqref="AA18:AA19">
    <cfRule type="dataBar" priority="359">
      <dataBar>
        <cfvo type="min"/>
        <cfvo type="max"/>
        <color rgb="FFD6007B"/>
      </dataBar>
      <extLst>
        <ext xmlns:x14="http://schemas.microsoft.com/office/spreadsheetml/2009/9/main" uri="{B025F937-C7B1-47D3-B67F-A62EFF666E3E}">
          <x14:id>{72FA3AF3-5C3C-4317-8370-8D069F8F08D1}</x14:id>
        </ext>
      </extLst>
    </cfRule>
  </conditionalFormatting>
  <conditionalFormatting sqref="AA21:AA22">
    <cfRule type="dataBar" priority="358">
      <dataBar>
        <cfvo type="min"/>
        <cfvo type="max"/>
        <color rgb="FFD6007B"/>
      </dataBar>
      <extLst>
        <ext xmlns:x14="http://schemas.microsoft.com/office/spreadsheetml/2009/9/main" uri="{B025F937-C7B1-47D3-B67F-A62EFF666E3E}">
          <x14:id>{55571774-0994-45BD-97C6-AF301ECB143F}</x14:id>
        </ext>
      </extLst>
    </cfRule>
  </conditionalFormatting>
  <conditionalFormatting sqref="AA24:AA25">
    <cfRule type="dataBar" priority="261">
      <dataBar>
        <cfvo type="min"/>
        <cfvo type="max"/>
        <color rgb="FFD6007B"/>
      </dataBar>
      <extLst>
        <ext xmlns:x14="http://schemas.microsoft.com/office/spreadsheetml/2009/9/main" uri="{B025F937-C7B1-47D3-B67F-A62EFF666E3E}">
          <x14:id>{2D9E4EF4-69CA-4BFF-A4B8-F642372D5A0B}</x14:id>
        </ext>
      </extLst>
    </cfRule>
    <cfRule type="dataBar" priority="287">
      <dataBar>
        <cfvo type="min"/>
        <cfvo type="max"/>
        <color rgb="FFD6007B"/>
      </dataBar>
      <extLst>
        <ext xmlns:x14="http://schemas.microsoft.com/office/spreadsheetml/2009/9/main" uri="{B025F937-C7B1-47D3-B67F-A62EFF666E3E}">
          <x14:id>{A2DFFA5E-8808-459D-997B-754A069228EB}</x14:id>
        </ext>
      </extLst>
    </cfRule>
  </conditionalFormatting>
  <conditionalFormatting sqref="AC9:AC10">
    <cfRule type="dataBar" priority="446">
      <dataBar>
        <cfvo type="min"/>
        <cfvo type="max"/>
        <color rgb="FFD6007B"/>
      </dataBar>
      <extLst>
        <ext xmlns:x14="http://schemas.microsoft.com/office/spreadsheetml/2009/9/main" uri="{B025F937-C7B1-47D3-B67F-A62EFF666E3E}">
          <x14:id>{1BE5F117-668A-4C77-A927-B9EAFDF5D584}</x14:id>
        </ext>
      </extLst>
    </cfRule>
  </conditionalFormatting>
  <conditionalFormatting sqref="AC9:AC22">
    <cfRule type="dataBar" priority="445">
      <dataBar>
        <cfvo type="min"/>
        <cfvo type="max"/>
        <color rgb="FFD6007B"/>
      </dataBar>
      <extLst>
        <ext xmlns:x14="http://schemas.microsoft.com/office/spreadsheetml/2009/9/main" uri="{B025F937-C7B1-47D3-B67F-A62EFF666E3E}">
          <x14:id>{196592F9-7D23-44E9-9825-0FD6198BFEA8}</x14:id>
        </ext>
      </extLst>
    </cfRule>
  </conditionalFormatting>
  <conditionalFormatting sqref="AC17 AC11 AC14 AC20">
    <cfRule type="dataBar" priority="447">
      <dataBar>
        <cfvo type="min"/>
        <cfvo type="max"/>
        <color rgb="FFD6007B"/>
      </dataBar>
      <extLst>
        <ext xmlns:x14="http://schemas.microsoft.com/office/spreadsheetml/2009/9/main" uri="{B025F937-C7B1-47D3-B67F-A62EFF666E3E}">
          <x14:id>{3BA6176B-B912-4FED-8D0A-8470F006DC2F}</x14:id>
        </ext>
      </extLst>
    </cfRule>
  </conditionalFormatting>
  <conditionalFormatting sqref="AC12:AC13">
    <cfRule type="dataBar" priority="357">
      <dataBar>
        <cfvo type="min"/>
        <cfvo type="max"/>
        <color rgb="FFD6007B"/>
      </dataBar>
      <extLst>
        <ext xmlns:x14="http://schemas.microsoft.com/office/spreadsheetml/2009/9/main" uri="{B025F937-C7B1-47D3-B67F-A62EFF666E3E}">
          <x14:id>{3C90AEBA-3F83-4F41-B273-4D5702CBE48A}</x14:id>
        </ext>
      </extLst>
    </cfRule>
  </conditionalFormatting>
  <conditionalFormatting sqref="AC15:AC16">
    <cfRule type="dataBar" priority="356">
      <dataBar>
        <cfvo type="min"/>
        <cfvo type="max"/>
        <color rgb="FFD6007B"/>
      </dataBar>
      <extLst>
        <ext xmlns:x14="http://schemas.microsoft.com/office/spreadsheetml/2009/9/main" uri="{B025F937-C7B1-47D3-B67F-A62EFF666E3E}">
          <x14:id>{9CBEE168-FA2E-46E7-88A6-B3A22C3836FC}</x14:id>
        </ext>
      </extLst>
    </cfRule>
  </conditionalFormatting>
  <conditionalFormatting sqref="AC18:AC19">
    <cfRule type="dataBar" priority="355">
      <dataBar>
        <cfvo type="min"/>
        <cfvo type="max"/>
        <color rgb="FFD6007B"/>
      </dataBar>
      <extLst>
        <ext xmlns:x14="http://schemas.microsoft.com/office/spreadsheetml/2009/9/main" uri="{B025F937-C7B1-47D3-B67F-A62EFF666E3E}">
          <x14:id>{E2D1CBC0-4502-4130-8C2D-680DA4B81A04}</x14:id>
        </ext>
      </extLst>
    </cfRule>
  </conditionalFormatting>
  <conditionalFormatting sqref="AC21:AC22">
    <cfRule type="dataBar" priority="354">
      <dataBar>
        <cfvo type="min"/>
        <cfvo type="max"/>
        <color rgb="FFD6007B"/>
      </dataBar>
      <extLst>
        <ext xmlns:x14="http://schemas.microsoft.com/office/spreadsheetml/2009/9/main" uri="{B025F937-C7B1-47D3-B67F-A62EFF666E3E}">
          <x14:id>{07E95C8E-19D3-4D83-B043-10A81F468106}</x14:id>
        </ext>
      </extLst>
    </cfRule>
  </conditionalFormatting>
  <conditionalFormatting sqref="AC24:AC25">
    <cfRule type="dataBar" priority="260">
      <dataBar>
        <cfvo type="min"/>
        <cfvo type="max"/>
        <color rgb="FFD6007B"/>
      </dataBar>
      <extLst>
        <ext xmlns:x14="http://schemas.microsoft.com/office/spreadsheetml/2009/9/main" uri="{B025F937-C7B1-47D3-B67F-A62EFF666E3E}">
          <x14:id>{05F524E3-2E55-418F-AC6D-3A636C2162B0}</x14:id>
        </ext>
      </extLst>
    </cfRule>
    <cfRule type="dataBar" priority="286">
      <dataBar>
        <cfvo type="min"/>
        <cfvo type="max"/>
        <color rgb="FFD6007B"/>
      </dataBar>
      <extLst>
        <ext xmlns:x14="http://schemas.microsoft.com/office/spreadsheetml/2009/9/main" uri="{B025F937-C7B1-47D3-B67F-A62EFF666E3E}">
          <x14:id>{8723A31E-9C25-46AE-9B80-9B81C8CAC913}</x14:id>
        </ext>
      </extLst>
    </cfRule>
  </conditionalFormatting>
  <conditionalFormatting sqref="AE9:AE10">
    <cfRule type="dataBar" priority="443">
      <dataBar>
        <cfvo type="min"/>
        <cfvo type="max"/>
        <color rgb="FFD6007B"/>
      </dataBar>
      <extLst>
        <ext xmlns:x14="http://schemas.microsoft.com/office/spreadsheetml/2009/9/main" uri="{B025F937-C7B1-47D3-B67F-A62EFF666E3E}">
          <x14:id>{7AE565C1-F72A-4985-9951-D659724D5D24}</x14:id>
        </ext>
      </extLst>
    </cfRule>
  </conditionalFormatting>
  <conditionalFormatting sqref="AE9:AE22">
    <cfRule type="dataBar" priority="442">
      <dataBar>
        <cfvo type="min"/>
        <cfvo type="max"/>
        <color rgb="FFD6007B"/>
      </dataBar>
      <extLst>
        <ext xmlns:x14="http://schemas.microsoft.com/office/spreadsheetml/2009/9/main" uri="{B025F937-C7B1-47D3-B67F-A62EFF666E3E}">
          <x14:id>{A4F56155-99D8-48AF-996A-9D0A24838100}</x14:id>
        </ext>
      </extLst>
    </cfRule>
  </conditionalFormatting>
  <conditionalFormatting sqref="AE11 AE17 AE14 AE20">
    <cfRule type="dataBar" priority="444">
      <dataBar>
        <cfvo type="min"/>
        <cfvo type="max"/>
        <color rgb="FFD6007B"/>
      </dataBar>
      <extLst>
        <ext xmlns:x14="http://schemas.microsoft.com/office/spreadsheetml/2009/9/main" uri="{B025F937-C7B1-47D3-B67F-A62EFF666E3E}">
          <x14:id>{596A3A05-BC77-455C-A9BF-2A6C3F1F4C48}</x14:id>
        </ext>
      </extLst>
    </cfRule>
  </conditionalFormatting>
  <conditionalFormatting sqref="AE12:AE13">
    <cfRule type="dataBar" priority="353">
      <dataBar>
        <cfvo type="min"/>
        <cfvo type="max"/>
        <color rgb="FFD6007B"/>
      </dataBar>
      <extLst>
        <ext xmlns:x14="http://schemas.microsoft.com/office/spreadsheetml/2009/9/main" uri="{B025F937-C7B1-47D3-B67F-A62EFF666E3E}">
          <x14:id>{F57DAB64-883E-435C-BB6C-BC1277F4986C}</x14:id>
        </ext>
      </extLst>
    </cfRule>
  </conditionalFormatting>
  <conditionalFormatting sqref="AE15:AE16">
    <cfRule type="dataBar" priority="352">
      <dataBar>
        <cfvo type="min"/>
        <cfvo type="max"/>
        <color rgb="FFD6007B"/>
      </dataBar>
      <extLst>
        <ext xmlns:x14="http://schemas.microsoft.com/office/spreadsheetml/2009/9/main" uri="{B025F937-C7B1-47D3-B67F-A62EFF666E3E}">
          <x14:id>{AB4C1185-0BB5-434C-9A1E-84880CB5CBF2}</x14:id>
        </ext>
      </extLst>
    </cfRule>
  </conditionalFormatting>
  <conditionalFormatting sqref="AE18:AE19">
    <cfRule type="dataBar" priority="351">
      <dataBar>
        <cfvo type="min"/>
        <cfvo type="max"/>
        <color rgb="FFD6007B"/>
      </dataBar>
      <extLst>
        <ext xmlns:x14="http://schemas.microsoft.com/office/spreadsheetml/2009/9/main" uri="{B025F937-C7B1-47D3-B67F-A62EFF666E3E}">
          <x14:id>{ED6FA199-7F64-4297-9DAE-2BB2DCD9A86A}</x14:id>
        </ext>
      </extLst>
    </cfRule>
  </conditionalFormatting>
  <conditionalFormatting sqref="AE21:AE22">
    <cfRule type="dataBar" priority="350">
      <dataBar>
        <cfvo type="min"/>
        <cfvo type="max"/>
        <color rgb="FFD6007B"/>
      </dataBar>
      <extLst>
        <ext xmlns:x14="http://schemas.microsoft.com/office/spreadsheetml/2009/9/main" uri="{B025F937-C7B1-47D3-B67F-A62EFF666E3E}">
          <x14:id>{3D99379C-A33C-41D1-84D8-13D4348636E8}</x14:id>
        </ext>
      </extLst>
    </cfRule>
  </conditionalFormatting>
  <conditionalFormatting sqref="AE24:AE25">
    <cfRule type="dataBar" priority="259">
      <dataBar>
        <cfvo type="min"/>
        <cfvo type="max"/>
        <color rgb="FFD6007B"/>
      </dataBar>
      <extLst>
        <ext xmlns:x14="http://schemas.microsoft.com/office/spreadsheetml/2009/9/main" uri="{B025F937-C7B1-47D3-B67F-A62EFF666E3E}">
          <x14:id>{A2FE2B44-7840-4703-98C2-2803D531AA4B}</x14:id>
        </ext>
      </extLst>
    </cfRule>
    <cfRule type="dataBar" priority="285">
      <dataBar>
        <cfvo type="min"/>
        <cfvo type="max"/>
        <color rgb="FFD6007B"/>
      </dataBar>
      <extLst>
        <ext xmlns:x14="http://schemas.microsoft.com/office/spreadsheetml/2009/9/main" uri="{B025F937-C7B1-47D3-B67F-A62EFF666E3E}">
          <x14:id>{F8884C67-F1E6-4002-926A-415487C14F74}</x14:id>
        </ext>
      </extLst>
    </cfRule>
  </conditionalFormatting>
  <conditionalFormatting sqref="AG9:AG10">
    <cfRule type="dataBar" priority="440">
      <dataBar>
        <cfvo type="min"/>
        <cfvo type="max"/>
        <color rgb="FFD6007B"/>
      </dataBar>
      <extLst>
        <ext xmlns:x14="http://schemas.microsoft.com/office/spreadsheetml/2009/9/main" uri="{B025F937-C7B1-47D3-B67F-A62EFF666E3E}">
          <x14:id>{49077310-796C-4B05-A54C-D7EB77450F7E}</x14:id>
        </ext>
      </extLst>
    </cfRule>
  </conditionalFormatting>
  <conditionalFormatting sqref="AG9:AG22">
    <cfRule type="dataBar" priority="439">
      <dataBar>
        <cfvo type="min"/>
        <cfvo type="max"/>
        <color rgb="FFD6007B"/>
      </dataBar>
      <extLst>
        <ext xmlns:x14="http://schemas.microsoft.com/office/spreadsheetml/2009/9/main" uri="{B025F937-C7B1-47D3-B67F-A62EFF666E3E}">
          <x14:id>{0CD05BDE-9339-4347-BA15-5CF6135E815B}</x14:id>
        </ext>
      </extLst>
    </cfRule>
  </conditionalFormatting>
  <conditionalFormatting sqref="AG17 AG11 AG14 AG20">
    <cfRule type="dataBar" priority="441">
      <dataBar>
        <cfvo type="min"/>
        <cfvo type="max"/>
        <color rgb="FFD6007B"/>
      </dataBar>
      <extLst>
        <ext xmlns:x14="http://schemas.microsoft.com/office/spreadsheetml/2009/9/main" uri="{B025F937-C7B1-47D3-B67F-A62EFF666E3E}">
          <x14:id>{C51DB638-AE9A-4461-B1F4-005B20A1F027}</x14:id>
        </ext>
      </extLst>
    </cfRule>
  </conditionalFormatting>
  <conditionalFormatting sqref="AG12:AG13">
    <cfRule type="dataBar" priority="349">
      <dataBar>
        <cfvo type="min"/>
        <cfvo type="max"/>
        <color rgb="FFD6007B"/>
      </dataBar>
      <extLst>
        <ext xmlns:x14="http://schemas.microsoft.com/office/spreadsheetml/2009/9/main" uri="{B025F937-C7B1-47D3-B67F-A62EFF666E3E}">
          <x14:id>{BB660CD8-9612-45C1-B2A9-8C5096CAAEA8}</x14:id>
        </ext>
      </extLst>
    </cfRule>
  </conditionalFormatting>
  <conditionalFormatting sqref="AG15:AG16">
    <cfRule type="dataBar" priority="348">
      <dataBar>
        <cfvo type="min"/>
        <cfvo type="max"/>
        <color rgb="FFD6007B"/>
      </dataBar>
      <extLst>
        <ext xmlns:x14="http://schemas.microsoft.com/office/spreadsheetml/2009/9/main" uri="{B025F937-C7B1-47D3-B67F-A62EFF666E3E}">
          <x14:id>{045045C9-497D-400B-8BF3-1360DBF8DEDA}</x14:id>
        </ext>
      </extLst>
    </cfRule>
  </conditionalFormatting>
  <conditionalFormatting sqref="AG18:AG19">
    <cfRule type="dataBar" priority="347">
      <dataBar>
        <cfvo type="min"/>
        <cfvo type="max"/>
        <color rgb="FFD6007B"/>
      </dataBar>
      <extLst>
        <ext xmlns:x14="http://schemas.microsoft.com/office/spreadsheetml/2009/9/main" uri="{B025F937-C7B1-47D3-B67F-A62EFF666E3E}">
          <x14:id>{9CE40886-C6E4-4EC5-974E-FFDBE9A8BEF8}</x14:id>
        </ext>
      </extLst>
    </cfRule>
  </conditionalFormatting>
  <conditionalFormatting sqref="AG21:AG22">
    <cfRule type="dataBar" priority="346">
      <dataBar>
        <cfvo type="min"/>
        <cfvo type="max"/>
        <color rgb="FFD6007B"/>
      </dataBar>
      <extLst>
        <ext xmlns:x14="http://schemas.microsoft.com/office/spreadsheetml/2009/9/main" uri="{B025F937-C7B1-47D3-B67F-A62EFF666E3E}">
          <x14:id>{36F097CA-95EE-4A5A-A070-37D669327219}</x14:id>
        </ext>
      </extLst>
    </cfRule>
  </conditionalFormatting>
  <conditionalFormatting sqref="AG24:AG25">
    <cfRule type="dataBar" priority="258">
      <dataBar>
        <cfvo type="min"/>
        <cfvo type="max"/>
        <color rgb="FFD6007B"/>
      </dataBar>
      <extLst>
        <ext xmlns:x14="http://schemas.microsoft.com/office/spreadsheetml/2009/9/main" uri="{B025F937-C7B1-47D3-B67F-A62EFF666E3E}">
          <x14:id>{7490C91D-4DE2-4C98-81E6-CE2F880B3BBD}</x14:id>
        </ext>
      </extLst>
    </cfRule>
    <cfRule type="dataBar" priority="284">
      <dataBar>
        <cfvo type="min"/>
        <cfvo type="max"/>
        <color rgb="FFD6007B"/>
      </dataBar>
      <extLst>
        <ext xmlns:x14="http://schemas.microsoft.com/office/spreadsheetml/2009/9/main" uri="{B025F937-C7B1-47D3-B67F-A62EFF666E3E}">
          <x14:id>{B90CB104-54BA-4F1B-9C4A-DD0A38A7C72D}</x14:id>
        </ext>
      </extLst>
    </cfRule>
  </conditionalFormatting>
  <conditionalFormatting sqref="AI9:AI10">
    <cfRule type="dataBar" priority="437">
      <dataBar>
        <cfvo type="min"/>
        <cfvo type="max"/>
        <color rgb="FFD6007B"/>
      </dataBar>
      <extLst>
        <ext xmlns:x14="http://schemas.microsoft.com/office/spreadsheetml/2009/9/main" uri="{B025F937-C7B1-47D3-B67F-A62EFF666E3E}">
          <x14:id>{7B6979F5-476D-4783-B4CA-DCDB350E9693}</x14:id>
        </ext>
      </extLst>
    </cfRule>
  </conditionalFormatting>
  <conditionalFormatting sqref="AI9:AI22">
    <cfRule type="dataBar" priority="436">
      <dataBar>
        <cfvo type="min"/>
        <cfvo type="max"/>
        <color rgb="FFD6007B"/>
      </dataBar>
      <extLst>
        <ext xmlns:x14="http://schemas.microsoft.com/office/spreadsheetml/2009/9/main" uri="{B025F937-C7B1-47D3-B67F-A62EFF666E3E}">
          <x14:id>{A9CEA6AD-2AEF-4B09-B19B-265D19304178}</x14:id>
        </ext>
      </extLst>
    </cfRule>
  </conditionalFormatting>
  <conditionalFormatting sqref="AI17 AI11 AI14 AI20">
    <cfRule type="dataBar" priority="438">
      <dataBar>
        <cfvo type="min"/>
        <cfvo type="max"/>
        <color rgb="FFD6007B"/>
      </dataBar>
      <extLst>
        <ext xmlns:x14="http://schemas.microsoft.com/office/spreadsheetml/2009/9/main" uri="{B025F937-C7B1-47D3-B67F-A62EFF666E3E}">
          <x14:id>{9D23246C-548A-4CDF-846E-1C952592B144}</x14:id>
        </ext>
      </extLst>
    </cfRule>
  </conditionalFormatting>
  <conditionalFormatting sqref="AI12:AI13">
    <cfRule type="dataBar" priority="345">
      <dataBar>
        <cfvo type="min"/>
        <cfvo type="max"/>
        <color rgb="FFD6007B"/>
      </dataBar>
      <extLst>
        <ext xmlns:x14="http://schemas.microsoft.com/office/spreadsheetml/2009/9/main" uri="{B025F937-C7B1-47D3-B67F-A62EFF666E3E}">
          <x14:id>{2C4545D6-E82A-4EAE-84AF-3A0F855B64A3}</x14:id>
        </ext>
      </extLst>
    </cfRule>
  </conditionalFormatting>
  <conditionalFormatting sqref="AI15:AI16">
    <cfRule type="dataBar" priority="344">
      <dataBar>
        <cfvo type="min"/>
        <cfvo type="max"/>
        <color rgb="FFD6007B"/>
      </dataBar>
      <extLst>
        <ext xmlns:x14="http://schemas.microsoft.com/office/spreadsheetml/2009/9/main" uri="{B025F937-C7B1-47D3-B67F-A62EFF666E3E}">
          <x14:id>{5B143D5C-4E32-427E-9958-3E3143A68016}</x14:id>
        </ext>
      </extLst>
    </cfRule>
  </conditionalFormatting>
  <conditionalFormatting sqref="AI18:AI19">
    <cfRule type="dataBar" priority="343">
      <dataBar>
        <cfvo type="min"/>
        <cfvo type="max"/>
        <color rgb="FFD6007B"/>
      </dataBar>
      <extLst>
        <ext xmlns:x14="http://schemas.microsoft.com/office/spreadsheetml/2009/9/main" uri="{B025F937-C7B1-47D3-B67F-A62EFF666E3E}">
          <x14:id>{2C432757-79EC-4845-AACC-940AC11F4973}</x14:id>
        </ext>
      </extLst>
    </cfRule>
  </conditionalFormatting>
  <conditionalFormatting sqref="AI21:AI22">
    <cfRule type="dataBar" priority="342">
      <dataBar>
        <cfvo type="min"/>
        <cfvo type="max"/>
        <color rgb="FFD6007B"/>
      </dataBar>
      <extLst>
        <ext xmlns:x14="http://schemas.microsoft.com/office/spreadsheetml/2009/9/main" uri="{B025F937-C7B1-47D3-B67F-A62EFF666E3E}">
          <x14:id>{D3F9A2BF-61BF-4131-83A2-A89760DCD14A}</x14:id>
        </ext>
      </extLst>
    </cfRule>
  </conditionalFormatting>
  <conditionalFormatting sqref="AK9:AK10">
    <cfRule type="dataBar" priority="434">
      <dataBar>
        <cfvo type="min"/>
        <cfvo type="max"/>
        <color rgb="FFD6007B"/>
      </dataBar>
      <extLst>
        <ext xmlns:x14="http://schemas.microsoft.com/office/spreadsheetml/2009/9/main" uri="{B025F937-C7B1-47D3-B67F-A62EFF666E3E}">
          <x14:id>{F3E89F7F-9AC6-493A-93F8-215A4D0C007C}</x14:id>
        </ext>
      </extLst>
    </cfRule>
  </conditionalFormatting>
  <conditionalFormatting sqref="AK9:AK22">
    <cfRule type="dataBar" priority="433">
      <dataBar>
        <cfvo type="min"/>
        <cfvo type="max"/>
        <color rgb="FFD6007B"/>
      </dataBar>
      <extLst>
        <ext xmlns:x14="http://schemas.microsoft.com/office/spreadsheetml/2009/9/main" uri="{B025F937-C7B1-47D3-B67F-A62EFF666E3E}">
          <x14:id>{8EF6751E-AA00-41A4-AEA9-574C1C20CFAD}</x14:id>
        </ext>
      </extLst>
    </cfRule>
  </conditionalFormatting>
  <conditionalFormatting sqref="AK11 AK17 AK14 AK20">
    <cfRule type="dataBar" priority="435">
      <dataBar>
        <cfvo type="min"/>
        <cfvo type="max"/>
        <color rgb="FFD6007B"/>
      </dataBar>
      <extLst>
        <ext xmlns:x14="http://schemas.microsoft.com/office/spreadsheetml/2009/9/main" uri="{B025F937-C7B1-47D3-B67F-A62EFF666E3E}">
          <x14:id>{49B40E6C-65D5-4CD9-97F5-0015E9813BB9}</x14:id>
        </ext>
      </extLst>
    </cfRule>
  </conditionalFormatting>
  <conditionalFormatting sqref="AK12:AK13">
    <cfRule type="dataBar" priority="206">
      <dataBar>
        <cfvo type="min"/>
        <cfvo type="max"/>
        <color rgb="FFD6007B"/>
      </dataBar>
      <extLst>
        <ext xmlns:x14="http://schemas.microsoft.com/office/spreadsheetml/2009/9/main" uri="{B025F937-C7B1-47D3-B67F-A62EFF666E3E}">
          <x14:id>{75403DB1-3153-4E11-BA5A-7B5910A8B099}</x14:id>
        </ext>
      </extLst>
    </cfRule>
    <cfRule type="dataBar" priority="341">
      <dataBar>
        <cfvo type="min"/>
        <cfvo type="max"/>
        <color rgb="FFD6007B"/>
      </dataBar>
      <extLst>
        <ext xmlns:x14="http://schemas.microsoft.com/office/spreadsheetml/2009/9/main" uri="{B025F937-C7B1-47D3-B67F-A62EFF666E3E}">
          <x14:id>{690D4259-0A9B-46DB-B1A4-566DEB292754}</x14:id>
        </ext>
      </extLst>
    </cfRule>
  </conditionalFormatting>
  <conditionalFormatting sqref="AK15:AK16">
    <cfRule type="dataBar" priority="205">
      <dataBar>
        <cfvo type="min"/>
        <cfvo type="max"/>
        <color rgb="FFD6007B"/>
      </dataBar>
      <extLst>
        <ext xmlns:x14="http://schemas.microsoft.com/office/spreadsheetml/2009/9/main" uri="{B025F937-C7B1-47D3-B67F-A62EFF666E3E}">
          <x14:id>{EE6CEF77-77D3-4BF6-B1C2-D7FDE636195B}</x14:id>
        </ext>
      </extLst>
    </cfRule>
    <cfRule type="dataBar" priority="340">
      <dataBar>
        <cfvo type="min"/>
        <cfvo type="max"/>
        <color rgb="FFD6007B"/>
      </dataBar>
      <extLst>
        <ext xmlns:x14="http://schemas.microsoft.com/office/spreadsheetml/2009/9/main" uri="{B025F937-C7B1-47D3-B67F-A62EFF666E3E}">
          <x14:id>{946D8CEC-E74D-4FD6-9A5F-1A1EAC049489}</x14:id>
        </ext>
      </extLst>
    </cfRule>
  </conditionalFormatting>
  <conditionalFormatting sqref="AK18:AK19">
    <cfRule type="dataBar" priority="204">
      <dataBar>
        <cfvo type="min"/>
        <cfvo type="max"/>
        <color rgb="FFD6007B"/>
      </dataBar>
      <extLst>
        <ext xmlns:x14="http://schemas.microsoft.com/office/spreadsheetml/2009/9/main" uri="{B025F937-C7B1-47D3-B67F-A62EFF666E3E}">
          <x14:id>{1C9D1AF6-75FC-45D8-AF36-FEB7A6C7E3BA}</x14:id>
        </ext>
      </extLst>
    </cfRule>
    <cfRule type="dataBar" priority="339">
      <dataBar>
        <cfvo type="min"/>
        <cfvo type="max"/>
        <color rgb="FFD6007B"/>
      </dataBar>
      <extLst>
        <ext xmlns:x14="http://schemas.microsoft.com/office/spreadsheetml/2009/9/main" uri="{B025F937-C7B1-47D3-B67F-A62EFF666E3E}">
          <x14:id>{D5330001-628D-403F-88DE-810555365EF4}</x14:id>
        </ext>
      </extLst>
    </cfRule>
  </conditionalFormatting>
  <conditionalFormatting sqref="AK21:AK22">
    <cfRule type="dataBar" priority="203">
      <dataBar>
        <cfvo type="min"/>
        <cfvo type="max"/>
        <color rgb="FFD6007B"/>
      </dataBar>
      <extLst>
        <ext xmlns:x14="http://schemas.microsoft.com/office/spreadsheetml/2009/9/main" uri="{B025F937-C7B1-47D3-B67F-A62EFF666E3E}">
          <x14:id>{DC5A412B-E45D-4DCF-AE6E-5CC114BB4B35}</x14:id>
        </ext>
      </extLst>
    </cfRule>
    <cfRule type="dataBar" priority="338">
      <dataBar>
        <cfvo type="min"/>
        <cfvo type="max"/>
        <color rgb="FFD6007B"/>
      </dataBar>
      <extLst>
        <ext xmlns:x14="http://schemas.microsoft.com/office/spreadsheetml/2009/9/main" uri="{B025F937-C7B1-47D3-B67F-A62EFF666E3E}">
          <x14:id>{8F148A06-A6AB-439E-98BD-D88646A60B38}</x14:id>
        </ext>
      </extLst>
    </cfRule>
  </conditionalFormatting>
  <conditionalFormatting sqref="AK24:AK25">
    <cfRule type="dataBar" priority="201">
      <dataBar>
        <cfvo type="min"/>
        <cfvo type="max"/>
        <color rgb="FFD6007B"/>
      </dataBar>
      <extLst>
        <ext xmlns:x14="http://schemas.microsoft.com/office/spreadsheetml/2009/9/main" uri="{B025F937-C7B1-47D3-B67F-A62EFF666E3E}">
          <x14:id>{CF7B900E-CB84-4EC0-B014-2AE5A89DEC79}</x14:id>
        </ext>
      </extLst>
    </cfRule>
    <cfRule type="dataBar" priority="202">
      <dataBar>
        <cfvo type="min"/>
        <cfvo type="max"/>
        <color rgb="FFD6007B"/>
      </dataBar>
      <extLst>
        <ext xmlns:x14="http://schemas.microsoft.com/office/spreadsheetml/2009/9/main" uri="{B025F937-C7B1-47D3-B67F-A62EFF666E3E}">
          <x14:id>{E71F8D7D-D32B-43CB-989A-C21A63531C0C}</x14:id>
        </ext>
      </extLst>
    </cfRule>
  </conditionalFormatting>
  <conditionalFormatting sqref="AM9:AM10">
    <cfRule type="dataBar" priority="431">
      <dataBar>
        <cfvo type="min"/>
        <cfvo type="max"/>
        <color rgb="FFD6007B"/>
      </dataBar>
      <extLst>
        <ext xmlns:x14="http://schemas.microsoft.com/office/spreadsheetml/2009/9/main" uri="{B025F937-C7B1-47D3-B67F-A62EFF666E3E}">
          <x14:id>{CE0082D4-1542-4AE6-8D44-FC59999AC9E4}</x14:id>
        </ext>
      </extLst>
    </cfRule>
  </conditionalFormatting>
  <conditionalFormatting sqref="AM9:AM22">
    <cfRule type="dataBar" priority="430">
      <dataBar>
        <cfvo type="min"/>
        <cfvo type="max"/>
        <color rgb="FFD6007B"/>
      </dataBar>
      <extLst>
        <ext xmlns:x14="http://schemas.microsoft.com/office/spreadsheetml/2009/9/main" uri="{B025F937-C7B1-47D3-B67F-A62EFF666E3E}">
          <x14:id>{B43EA0C5-34BE-4814-8C5A-10A76AE8E19A}</x14:id>
        </ext>
      </extLst>
    </cfRule>
  </conditionalFormatting>
  <conditionalFormatting sqref="AM11 AM17 AM14 AM20">
    <cfRule type="dataBar" priority="432">
      <dataBar>
        <cfvo type="min"/>
        <cfvo type="max"/>
        <color rgb="FFD6007B"/>
      </dataBar>
      <extLst>
        <ext xmlns:x14="http://schemas.microsoft.com/office/spreadsheetml/2009/9/main" uri="{B025F937-C7B1-47D3-B67F-A62EFF666E3E}">
          <x14:id>{B2658EB6-F683-43F7-BC01-4D11D75CF077}</x14:id>
        </ext>
      </extLst>
    </cfRule>
  </conditionalFormatting>
  <conditionalFormatting sqref="AM12:AM13">
    <cfRule type="dataBar" priority="200">
      <dataBar>
        <cfvo type="min"/>
        <cfvo type="max"/>
        <color rgb="FFD6007B"/>
      </dataBar>
      <extLst>
        <ext xmlns:x14="http://schemas.microsoft.com/office/spreadsheetml/2009/9/main" uri="{B025F937-C7B1-47D3-B67F-A62EFF666E3E}">
          <x14:id>{888603ED-B336-4A35-A2C4-2F446062A86A}</x14:id>
        </ext>
      </extLst>
    </cfRule>
    <cfRule type="dataBar" priority="337">
      <dataBar>
        <cfvo type="min"/>
        <cfvo type="max"/>
        <color rgb="FFD6007B"/>
      </dataBar>
      <extLst>
        <ext xmlns:x14="http://schemas.microsoft.com/office/spreadsheetml/2009/9/main" uri="{B025F937-C7B1-47D3-B67F-A62EFF666E3E}">
          <x14:id>{5B7E278F-86E1-489A-AD7E-FEA5250C47E9}</x14:id>
        </ext>
      </extLst>
    </cfRule>
  </conditionalFormatting>
  <conditionalFormatting sqref="AM15:AM16">
    <cfRule type="dataBar" priority="199">
      <dataBar>
        <cfvo type="min"/>
        <cfvo type="max"/>
        <color rgb="FFD6007B"/>
      </dataBar>
      <extLst>
        <ext xmlns:x14="http://schemas.microsoft.com/office/spreadsheetml/2009/9/main" uri="{B025F937-C7B1-47D3-B67F-A62EFF666E3E}">
          <x14:id>{6C8052BF-3DA1-477E-90EE-5254D87BC253}</x14:id>
        </ext>
      </extLst>
    </cfRule>
    <cfRule type="dataBar" priority="336">
      <dataBar>
        <cfvo type="min"/>
        <cfvo type="max"/>
        <color rgb="FFD6007B"/>
      </dataBar>
      <extLst>
        <ext xmlns:x14="http://schemas.microsoft.com/office/spreadsheetml/2009/9/main" uri="{B025F937-C7B1-47D3-B67F-A62EFF666E3E}">
          <x14:id>{967CA429-6880-4D2D-BCD2-4730FC020DA7}</x14:id>
        </ext>
      </extLst>
    </cfRule>
  </conditionalFormatting>
  <conditionalFormatting sqref="AM18:AM19">
    <cfRule type="dataBar" priority="198">
      <dataBar>
        <cfvo type="min"/>
        <cfvo type="max"/>
        <color rgb="FFD6007B"/>
      </dataBar>
      <extLst>
        <ext xmlns:x14="http://schemas.microsoft.com/office/spreadsheetml/2009/9/main" uri="{B025F937-C7B1-47D3-B67F-A62EFF666E3E}">
          <x14:id>{AC86C900-3F34-493A-AF12-C413E67D8153}</x14:id>
        </ext>
      </extLst>
    </cfRule>
    <cfRule type="dataBar" priority="335">
      <dataBar>
        <cfvo type="min"/>
        <cfvo type="max"/>
        <color rgb="FFD6007B"/>
      </dataBar>
      <extLst>
        <ext xmlns:x14="http://schemas.microsoft.com/office/spreadsheetml/2009/9/main" uri="{B025F937-C7B1-47D3-B67F-A62EFF666E3E}">
          <x14:id>{1C895253-DEA8-44B1-877C-5CDEC5E1163F}</x14:id>
        </ext>
      </extLst>
    </cfRule>
  </conditionalFormatting>
  <conditionalFormatting sqref="AM21:AM22">
    <cfRule type="dataBar" priority="197">
      <dataBar>
        <cfvo type="min"/>
        <cfvo type="max"/>
        <color rgb="FFD6007B"/>
      </dataBar>
      <extLst>
        <ext xmlns:x14="http://schemas.microsoft.com/office/spreadsheetml/2009/9/main" uri="{B025F937-C7B1-47D3-B67F-A62EFF666E3E}">
          <x14:id>{8CA43ACB-55C9-4B2E-9CBF-4D8F9780B332}</x14:id>
        </ext>
      </extLst>
    </cfRule>
    <cfRule type="dataBar" priority="334">
      <dataBar>
        <cfvo type="min"/>
        <cfvo type="max"/>
        <color rgb="FFD6007B"/>
      </dataBar>
      <extLst>
        <ext xmlns:x14="http://schemas.microsoft.com/office/spreadsheetml/2009/9/main" uri="{B025F937-C7B1-47D3-B67F-A62EFF666E3E}">
          <x14:id>{AA369BA3-2A9A-4CA9-BED2-C2DBC6CB962D}</x14:id>
        </ext>
      </extLst>
    </cfRule>
  </conditionalFormatting>
  <conditionalFormatting sqref="AM24:AM25">
    <cfRule type="dataBar" priority="195">
      <dataBar>
        <cfvo type="min"/>
        <cfvo type="max"/>
        <color rgb="FFD6007B"/>
      </dataBar>
      <extLst>
        <ext xmlns:x14="http://schemas.microsoft.com/office/spreadsheetml/2009/9/main" uri="{B025F937-C7B1-47D3-B67F-A62EFF666E3E}">
          <x14:id>{DBF26505-0F14-407F-A5E7-9CA6C733E4C3}</x14:id>
        </ext>
      </extLst>
    </cfRule>
    <cfRule type="dataBar" priority="196">
      <dataBar>
        <cfvo type="min"/>
        <cfvo type="max"/>
        <color rgb="FFD6007B"/>
      </dataBar>
      <extLst>
        <ext xmlns:x14="http://schemas.microsoft.com/office/spreadsheetml/2009/9/main" uri="{B025F937-C7B1-47D3-B67F-A62EFF666E3E}">
          <x14:id>{B5BCB48D-95B7-4087-8A0C-36AB9F842F86}</x14:id>
        </ext>
      </extLst>
    </cfRule>
  </conditionalFormatting>
  <conditionalFormatting sqref="AO9:AO10">
    <cfRule type="dataBar" priority="428">
      <dataBar>
        <cfvo type="min"/>
        <cfvo type="max"/>
        <color rgb="FFD6007B"/>
      </dataBar>
      <extLst>
        <ext xmlns:x14="http://schemas.microsoft.com/office/spreadsheetml/2009/9/main" uri="{B025F937-C7B1-47D3-B67F-A62EFF666E3E}">
          <x14:id>{E131922B-435D-4151-AF3D-8FA802682106}</x14:id>
        </ext>
      </extLst>
    </cfRule>
  </conditionalFormatting>
  <conditionalFormatting sqref="AO9:AO22">
    <cfRule type="dataBar" priority="427">
      <dataBar>
        <cfvo type="min"/>
        <cfvo type="max"/>
        <color rgb="FFD6007B"/>
      </dataBar>
      <extLst>
        <ext xmlns:x14="http://schemas.microsoft.com/office/spreadsheetml/2009/9/main" uri="{B025F937-C7B1-47D3-B67F-A62EFF666E3E}">
          <x14:id>{80EDC499-D08B-417F-97DD-99ABDE553780}</x14:id>
        </ext>
      </extLst>
    </cfRule>
  </conditionalFormatting>
  <conditionalFormatting sqref="AO12:AO13">
    <cfRule type="dataBar" priority="333">
      <dataBar>
        <cfvo type="min"/>
        <cfvo type="max"/>
        <color rgb="FFD6007B"/>
      </dataBar>
      <extLst>
        <ext xmlns:x14="http://schemas.microsoft.com/office/spreadsheetml/2009/9/main" uri="{B025F937-C7B1-47D3-B67F-A62EFF666E3E}">
          <x14:id>{C7ADE20C-BCDD-4E44-8404-14371B4759DA}</x14:id>
        </ext>
      </extLst>
    </cfRule>
  </conditionalFormatting>
  <conditionalFormatting sqref="AO15:AO16">
    <cfRule type="dataBar" priority="332">
      <dataBar>
        <cfvo type="min"/>
        <cfvo type="max"/>
        <color rgb="FFD6007B"/>
      </dataBar>
      <extLst>
        <ext xmlns:x14="http://schemas.microsoft.com/office/spreadsheetml/2009/9/main" uri="{B025F937-C7B1-47D3-B67F-A62EFF666E3E}">
          <x14:id>{A8ABFDB9-BBD0-4AD8-AE50-DB39CF2A0B57}</x14:id>
        </ext>
      </extLst>
    </cfRule>
  </conditionalFormatting>
  <conditionalFormatting sqref="AO11 AO17 AO14 AO20">
    <cfRule type="dataBar" priority="429">
      <dataBar>
        <cfvo type="min"/>
        <cfvo type="max"/>
        <color rgb="FFD6007B"/>
      </dataBar>
      <extLst>
        <ext xmlns:x14="http://schemas.microsoft.com/office/spreadsheetml/2009/9/main" uri="{B025F937-C7B1-47D3-B67F-A62EFF666E3E}">
          <x14:id>{98AFD5E6-C55C-426B-800E-DC2B1A91BFEE}</x14:id>
        </ext>
      </extLst>
    </cfRule>
  </conditionalFormatting>
  <conditionalFormatting sqref="AO18:AO19">
    <cfRule type="dataBar" priority="331">
      <dataBar>
        <cfvo type="min"/>
        <cfvo type="max"/>
        <color rgb="FFD6007B"/>
      </dataBar>
      <extLst>
        <ext xmlns:x14="http://schemas.microsoft.com/office/spreadsheetml/2009/9/main" uri="{B025F937-C7B1-47D3-B67F-A62EFF666E3E}">
          <x14:id>{6EDFCF5A-10D8-45F6-AFEF-B02B860166D3}</x14:id>
        </ext>
      </extLst>
    </cfRule>
  </conditionalFormatting>
  <conditionalFormatting sqref="AO21:AO22">
    <cfRule type="dataBar" priority="330">
      <dataBar>
        <cfvo type="min"/>
        <cfvo type="max"/>
        <color rgb="FFD6007B"/>
      </dataBar>
      <extLst>
        <ext xmlns:x14="http://schemas.microsoft.com/office/spreadsheetml/2009/9/main" uri="{B025F937-C7B1-47D3-B67F-A62EFF666E3E}">
          <x14:id>{62340D85-ECAC-43D4-8140-6D1567D5437D}</x14:id>
        </ext>
      </extLst>
    </cfRule>
  </conditionalFormatting>
  <conditionalFormatting sqref="AO24:AO25">
    <cfRule type="dataBar" priority="254">
      <dataBar>
        <cfvo type="min"/>
        <cfvo type="max"/>
        <color rgb="FFD6007B"/>
      </dataBar>
      <extLst>
        <ext xmlns:x14="http://schemas.microsoft.com/office/spreadsheetml/2009/9/main" uri="{B025F937-C7B1-47D3-B67F-A62EFF666E3E}">
          <x14:id>{83B91CD0-8D61-4783-9B4F-D2E29DD1AB17}</x14:id>
        </ext>
      </extLst>
    </cfRule>
    <cfRule type="dataBar" priority="280">
      <dataBar>
        <cfvo type="min"/>
        <cfvo type="max"/>
        <color rgb="FFD6007B"/>
      </dataBar>
      <extLst>
        <ext xmlns:x14="http://schemas.microsoft.com/office/spreadsheetml/2009/9/main" uri="{B025F937-C7B1-47D3-B67F-A62EFF666E3E}">
          <x14:id>{A819EA3B-1B56-411A-8C78-D28B91AD60DB}</x14:id>
        </ext>
      </extLst>
    </cfRule>
  </conditionalFormatting>
  <conditionalFormatting sqref="AQ9:AQ10">
    <cfRule type="dataBar" priority="425">
      <dataBar>
        <cfvo type="min"/>
        <cfvo type="max"/>
        <color rgb="FFD6007B"/>
      </dataBar>
      <extLst>
        <ext xmlns:x14="http://schemas.microsoft.com/office/spreadsheetml/2009/9/main" uri="{B025F937-C7B1-47D3-B67F-A62EFF666E3E}">
          <x14:id>{3EE78BB8-985F-4B47-8A70-6792223B2356}</x14:id>
        </ext>
      </extLst>
    </cfRule>
  </conditionalFormatting>
  <conditionalFormatting sqref="AQ9:AQ22">
    <cfRule type="dataBar" priority="424">
      <dataBar>
        <cfvo type="min"/>
        <cfvo type="max"/>
        <color rgb="FFD6007B"/>
      </dataBar>
      <extLst>
        <ext xmlns:x14="http://schemas.microsoft.com/office/spreadsheetml/2009/9/main" uri="{B025F937-C7B1-47D3-B67F-A62EFF666E3E}">
          <x14:id>{E08C7CAB-EA0A-48EC-9A07-7E97700AE719}</x14:id>
        </ext>
      </extLst>
    </cfRule>
  </conditionalFormatting>
  <conditionalFormatting sqref="AQ12:AQ13">
    <cfRule type="dataBar" priority="194">
      <dataBar>
        <cfvo type="min"/>
        <cfvo type="max"/>
        <color rgb="FFD6007B"/>
      </dataBar>
      <extLst>
        <ext xmlns:x14="http://schemas.microsoft.com/office/spreadsheetml/2009/9/main" uri="{B025F937-C7B1-47D3-B67F-A62EFF666E3E}">
          <x14:id>{30DFCB8E-ABBC-4DB2-A8A3-2E31620ECFD6}</x14:id>
        </ext>
      </extLst>
    </cfRule>
    <cfRule type="dataBar" priority="329">
      <dataBar>
        <cfvo type="min"/>
        <cfvo type="max"/>
        <color rgb="FFD6007B"/>
      </dataBar>
      <extLst>
        <ext xmlns:x14="http://schemas.microsoft.com/office/spreadsheetml/2009/9/main" uri="{B025F937-C7B1-47D3-B67F-A62EFF666E3E}">
          <x14:id>{E35C64EC-05B9-4C2F-8B80-4E76662D0886}</x14:id>
        </ext>
      </extLst>
    </cfRule>
  </conditionalFormatting>
  <conditionalFormatting sqref="AQ15:AQ16">
    <cfRule type="dataBar" priority="193">
      <dataBar>
        <cfvo type="min"/>
        <cfvo type="max"/>
        <color rgb="FFD6007B"/>
      </dataBar>
      <extLst>
        <ext xmlns:x14="http://schemas.microsoft.com/office/spreadsheetml/2009/9/main" uri="{B025F937-C7B1-47D3-B67F-A62EFF666E3E}">
          <x14:id>{C3A2AAEB-76C5-4D5A-9521-C039EE4B374B}</x14:id>
        </ext>
      </extLst>
    </cfRule>
    <cfRule type="dataBar" priority="328">
      <dataBar>
        <cfvo type="min"/>
        <cfvo type="max"/>
        <color rgb="FFD6007B"/>
      </dataBar>
      <extLst>
        <ext xmlns:x14="http://schemas.microsoft.com/office/spreadsheetml/2009/9/main" uri="{B025F937-C7B1-47D3-B67F-A62EFF666E3E}">
          <x14:id>{A0399892-C8F7-491B-933C-AE4BE56BF605}</x14:id>
        </ext>
      </extLst>
    </cfRule>
  </conditionalFormatting>
  <conditionalFormatting sqref="AQ17 AQ11 AQ14 AQ20">
    <cfRule type="dataBar" priority="426">
      <dataBar>
        <cfvo type="min"/>
        <cfvo type="max"/>
        <color rgb="FFD6007B"/>
      </dataBar>
      <extLst>
        <ext xmlns:x14="http://schemas.microsoft.com/office/spreadsheetml/2009/9/main" uri="{B025F937-C7B1-47D3-B67F-A62EFF666E3E}">
          <x14:id>{FDE772D5-0F07-4C99-84A7-87A031A6BA07}</x14:id>
        </ext>
      </extLst>
    </cfRule>
  </conditionalFormatting>
  <conditionalFormatting sqref="AQ18:AQ19">
    <cfRule type="dataBar" priority="192">
      <dataBar>
        <cfvo type="min"/>
        <cfvo type="max"/>
        <color rgb="FFD6007B"/>
      </dataBar>
      <extLst>
        <ext xmlns:x14="http://schemas.microsoft.com/office/spreadsheetml/2009/9/main" uri="{B025F937-C7B1-47D3-B67F-A62EFF666E3E}">
          <x14:id>{4D6C7A0B-1A45-4CB6-BB8D-68777F69E6F9}</x14:id>
        </ext>
      </extLst>
    </cfRule>
    <cfRule type="dataBar" priority="327">
      <dataBar>
        <cfvo type="min"/>
        <cfvo type="max"/>
        <color rgb="FFD6007B"/>
      </dataBar>
      <extLst>
        <ext xmlns:x14="http://schemas.microsoft.com/office/spreadsheetml/2009/9/main" uri="{B025F937-C7B1-47D3-B67F-A62EFF666E3E}">
          <x14:id>{617F7C01-8248-42E2-9C7A-62F85401F1FF}</x14:id>
        </ext>
      </extLst>
    </cfRule>
  </conditionalFormatting>
  <conditionalFormatting sqref="AQ21:AQ22">
    <cfRule type="dataBar" priority="191">
      <dataBar>
        <cfvo type="min"/>
        <cfvo type="max"/>
        <color rgb="FFD6007B"/>
      </dataBar>
      <extLst>
        <ext xmlns:x14="http://schemas.microsoft.com/office/spreadsheetml/2009/9/main" uri="{B025F937-C7B1-47D3-B67F-A62EFF666E3E}">
          <x14:id>{BB808DF6-44B6-4E32-96A6-B294149B566E}</x14:id>
        </ext>
      </extLst>
    </cfRule>
    <cfRule type="dataBar" priority="326">
      <dataBar>
        <cfvo type="min"/>
        <cfvo type="max"/>
        <color rgb="FFD6007B"/>
      </dataBar>
      <extLst>
        <ext xmlns:x14="http://schemas.microsoft.com/office/spreadsheetml/2009/9/main" uri="{B025F937-C7B1-47D3-B67F-A62EFF666E3E}">
          <x14:id>{88D8ACA2-F1B0-4DAB-AF22-B353F1F73988}</x14:id>
        </ext>
      </extLst>
    </cfRule>
  </conditionalFormatting>
  <conditionalFormatting sqref="AQ24:AQ25">
    <cfRule type="dataBar" priority="189">
      <dataBar>
        <cfvo type="min"/>
        <cfvo type="max"/>
        <color rgb="FFD6007B"/>
      </dataBar>
      <extLst>
        <ext xmlns:x14="http://schemas.microsoft.com/office/spreadsheetml/2009/9/main" uri="{B025F937-C7B1-47D3-B67F-A62EFF666E3E}">
          <x14:id>{02DA0F41-CB1C-4656-AAF6-3970704E7B39}</x14:id>
        </ext>
      </extLst>
    </cfRule>
    <cfRule type="dataBar" priority="190">
      <dataBar>
        <cfvo type="min"/>
        <cfvo type="max"/>
        <color rgb="FFD6007B"/>
      </dataBar>
      <extLst>
        <ext xmlns:x14="http://schemas.microsoft.com/office/spreadsheetml/2009/9/main" uri="{B025F937-C7B1-47D3-B67F-A62EFF666E3E}">
          <x14:id>{DEA5D899-48CD-4552-97C1-92F75CF5A077}</x14:id>
        </ext>
      </extLst>
    </cfRule>
  </conditionalFormatting>
  <conditionalFormatting sqref="AS9:AS10">
    <cfRule type="dataBar" priority="422">
      <dataBar>
        <cfvo type="min"/>
        <cfvo type="max"/>
        <color rgb="FFD6007B"/>
      </dataBar>
      <extLst>
        <ext xmlns:x14="http://schemas.microsoft.com/office/spreadsheetml/2009/9/main" uri="{B025F937-C7B1-47D3-B67F-A62EFF666E3E}">
          <x14:id>{3CFC4D78-6F7B-4965-A2AA-01A26795E716}</x14:id>
        </ext>
      </extLst>
    </cfRule>
  </conditionalFormatting>
  <conditionalFormatting sqref="AS9:AS22">
    <cfRule type="dataBar" priority="421">
      <dataBar>
        <cfvo type="min"/>
        <cfvo type="max"/>
        <color rgb="FFD6007B"/>
      </dataBar>
      <extLst>
        <ext xmlns:x14="http://schemas.microsoft.com/office/spreadsheetml/2009/9/main" uri="{B025F937-C7B1-47D3-B67F-A62EFF666E3E}">
          <x14:id>{9B2B80E6-BDD6-4526-BAFB-9D41692B2480}</x14:id>
        </ext>
      </extLst>
    </cfRule>
  </conditionalFormatting>
  <conditionalFormatting sqref="AS17 AS11 AS14 AS20">
    <cfRule type="dataBar" priority="423">
      <dataBar>
        <cfvo type="min"/>
        <cfvo type="max"/>
        <color rgb="FFD6007B"/>
      </dataBar>
      <extLst>
        <ext xmlns:x14="http://schemas.microsoft.com/office/spreadsheetml/2009/9/main" uri="{B025F937-C7B1-47D3-B67F-A62EFF666E3E}">
          <x14:id>{BF2C4440-BF45-4E66-B84E-93988D6DA98A}</x14:id>
        </ext>
      </extLst>
    </cfRule>
  </conditionalFormatting>
  <conditionalFormatting sqref="AS12:AS13">
    <cfRule type="dataBar" priority="325">
      <dataBar>
        <cfvo type="min"/>
        <cfvo type="max"/>
        <color rgb="FFD6007B"/>
      </dataBar>
      <extLst>
        <ext xmlns:x14="http://schemas.microsoft.com/office/spreadsheetml/2009/9/main" uri="{B025F937-C7B1-47D3-B67F-A62EFF666E3E}">
          <x14:id>{F6299CBA-5346-47AF-B74F-8C9975B2FEAB}</x14:id>
        </ext>
      </extLst>
    </cfRule>
  </conditionalFormatting>
  <conditionalFormatting sqref="AS15:AS16">
    <cfRule type="dataBar" priority="324">
      <dataBar>
        <cfvo type="min"/>
        <cfvo type="max"/>
        <color rgb="FFD6007B"/>
      </dataBar>
      <extLst>
        <ext xmlns:x14="http://schemas.microsoft.com/office/spreadsheetml/2009/9/main" uri="{B025F937-C7B1-47D3-B67F-A62EFF666E3E}">
          <x14:id>{AB078729-A4C4-4230-9F68-174F12217BC5}</x14:id>
        </ext>
      </extLst>
    </cfRule>
  </conditionalFormatting>
  <conditionalFormatting sqref="AS18:AS19">
    <cfRule type="dataBar" priority="323">
      <dataBar>
        <cfvo type="min"/>
        <cfvo type="max"/>
        <color rgb="FFD6007B"/>
      </dataBar>
      <extLst>
        <ext xmlns:x14="http://schemas.microsoft.com/office/spreadsheetml/2009/9/main" uri="{B025F937-C7B1-47D3-B67F-A62EFF666E3E}">
          <x14:id>{6F647E26-8B6F-489C-A168-A5CCAAC33AF3}</x14:id>
        </ext>
      </extLst>
    </cfRule>
  </conditionalFormatting>
  <conditionalFormatting sqref="AS21:AS22">
    <cfRule type="dataBar" priority="322">
      <dataBar>
        <cfvo type="min"/>
        <cfvo type="max"/>
        <color rgb="FFD6007B"/>
      </dataBar>
      <extLst>
        <ext xmlns:x14="http://schemas.microsoft.com/office/spreadsheetml/2009/9/main" uri="{B025F937-C7B1-47D3-B67F-A62EFF666E3E}">
          <x14:id>{5EE27D0D-0D56-42B6-BAF0-ADA1D1F8B5CC}</x14:id>
        </ext>
      </extLst>
    </cfRule>
  </conditionalFormatting>
  <conditionalFormatting sqref="AU9:AU10">
    <cfRule type="dataBar" priority="419">
      <dataBar>
        <cfvo type="min"/>
        <cfvo type="max"/>
        <color rgb="FFD6007B"/>
      </dataBar>
      <extLst>
        <ext xmlns:x14="http://schemas.microsoft.com/office/spreadsheetml/2009/9/main" uri="{B025F937-C7B1-47D3-B67F-A62EFF666E3E}">
          <x14:id>{B2609F5A-B452-4105-888E-1623B1D30E6C}</x14:id>
        </ext>
      </extLst>
    </cfRule>
  </conditionalFormatting>
  <conditionalFormatting sqref="AU9:AU22">
    <cfRule type="dataBar" priority="418">
      <dataBar>
        <cfvo type="min"/>
        <cfvo type="max"/>
        <color rgb="FFD6007B"/>
      </dataBar>
      <extLst>
        <ext xmlns:x14="http://schemas.microsoft.com/office/spreadsheetml/2009/9/main" uri="{B025F937-C7B1-47D3-B67F-A62EFF666E3E}">
          <x14:id>{529CE80A-A1C2-4D3F-A64D-9AC184D583C6}</x14:id>
        </ext>
      </extLst>
    </cfRule>
  </conditionalFormatting>
  <conditionalFormatting sqref="AU17 AU11 AU14 AU20">
    <cfRule type="dataBar" priority="420">
      <dataBar>
        <cfvo type="min"/>
        <cfvo type="max"/>
        <color rgb="FFD6007B"/>
      </dataBar>
      <extLst>
        <ext xmlns:x14="http://schemas.microsoft.com/office/spreadsheetml/2009/9/main" uri="{B025F937-C7B1-47D3-B67F-A62EFF666E3E}">
          <x14:id>{46995682-01F8-499A-B0DA-CBE7B2BBA423}</x14:id>
        </ext>
      </extLst>
    </cfRule>
  </conditionalFormatting>
  <conditionalFormatting sqref="AU12:AU13">
    <cfRule type="dataBar" priority="321">
      <dataBar>
        <cfvo type="min"/>
        <cfvo type="max"/>
        <color rgb="FFD6007B"/>
      </dataBar>
      <extLst>
        <ext xmlns:x14="http://schemas.microsoft.com/office/spreadsheetml/2009/9/main" uri="{B025F937-C7B1-47D3-B67F-A62EFF666E3E}">
          <x14:id>{CD252D28-DEAA-4C2B-A3A1-06B36B3F1E65}</x14:id>
        </ext>
      </extLst>
    </cfRule>
  </conditionalFormatting>
  <conditionalFormatting sqref="AU15:AU16">
    <cfRule type="dataBar" priority="320">
      <dataBar>
        <cfvo type="min"/>
        <cfvo type="max"/>
        <color rgb="FFD6007B"/>
      </dataBar>
      <extLst>
        <ext xmlns:x14="http://schemas.microsoft.com/office/spreadsheetml/2009/9/main" uri="{B025F937-C7B1-47D3-B67F-A62EFF666E3E}">
          <x14:id>{7A2291FF-FF53-422D-9969-D82C4639C77C}</x14:id>
        </ext>
      </extLst>
    </cfRule>
  </conditionalFormatting>
  <conditionalFormatting sqref="AU18:AU19">
    <cfRule type="dataBar" priority="319">
      <dataBar>
        <cfvo type="min"/>
        <cfvo type="max"/>
        <color rgb="FFD6007B"/>
      </dataBar>
      <extLst>
        <ext xmlns:x14="http://schemas.microsoft.com/office/spreadsheetml/2009/9/main" uri="{B025F937-C7B1-47D3-B67F-A62EFF666E3E}">
          <x14:id>{DEFF9D98-2013-4DDA-9ABA-1171996955CE}</x14:id>
        </ext>
      </extLst>
    </cfRule>
  </conditionalFormatting>
  <conditionalFormatting sqref="AU21:AU22">
    <cfRule type="dataBar" priority="318">
      <dataBar>
        <cfvo type="min"/>
        <cfvo type="max"/>
        <color rgb="FFD6007B"/>
      </dataBar>
      <extLst>
        <ext xmlns:x14="http://schemas.microsoft.com/office/spreadsheetml/2009/9/main" uri="{B025F937-C7B1-47D3-B67F-A62EFF666E3E}">
          <x14:id>{774CF1FF-009E-4415-9888-271A7C26C1E0}</x14:id>
        </ext>
      </extLst>
    </cfRule>
  </conditionalFormatting>
  <conditionalFormatting sqref="AW9:AW10">
    <cfRule type="dataBar" priority="416">
      <dataBar>
        <cfvo type="min"/>
        <cfvo type="max"/>
        <color rgb="FFD6007B"/>
      </dataBar>
      <extLst>
        <ext xmlns:x14="http://schemas.microsoft.com/office/spreadsheetml/2009/9/main" uri="{B025F937-C7B1-47D3-B67F-A62EFF666E3E}">
          <x14:id>{A0E50BF3-1C14-4845-AD04-3B36C8ABDBC1}</x14:id>
        </ext>
      </extLst>
    </cfRule>
  </conditionalFormatting>
  <conditionalFormatting sqref="AW9:AW22">
    <cfRule type="dataBar" priority="415">
      <dataBar>
        <cfvo type="min"/>
        <cfvo type="max"/>
        <color rgb="FFD6007B"/>
      </dataBar>
      <extLst>
        <ext xmlns:x14="http://schemas.microsoft.com/office/spreadsheetml/2009/9/main" uri="{B025F937-C7B1-47D3-B67F-A62EFF666E3E}">
          <x14:id>{B2E3B13F-040F-4FD0-AE99-A4FA1C0B7E67}</x14:id>
        </ext>
      </extLst>
    </cfRule>
  </conditionalFormatting>
  <conditionalFormatting sqref="AW17 AW11 AW14 AW20">
    <cfRule type="dataBar" priority="417">
      <dataBar>
        <cfvo type="min"/>
        <cfvo type="max"/>
        <color rgb="FFD6007B"/>
      </dataBar>
      <extLst>
        <ext xmlns:x14="http://schemas.microsoft.com/office/spreadsheetml/2009/9/main" uri="{B025F937-C7B1-47D3-B67F-A62EFF666E3E}">
          <x14:id>{FB5D3A0B-88FB-43CD-B944-7AC87DC02833}</x14:id>
        </ext>
      </extLst>
    </cfRule>
  </conditionalFormatting>
  <conditionalFormatting sqref="AW12:AW13">
    <cfRule type="dataBar" priority="188">
      <dataBar>
        <cfvo type="min"/>
        <cfvo type="max"/>
        <color rgb="FFD6007B"/>
      </dataBar>
      <extLst>
        <ext xmlns:x14="http://schemas.microsoft.com/office/spreadsheetml/2009/9/main" uri="{B025F937-C7B1-47D3-B67F-A62EFF666E3E}">
          <x14:id>{D4BAC63F-4B02-476A-98A2-6C20053CF6A5}</x14:id>
        </ext>
      </extLst>
    </cfRule>
    <cfRule type="dataBar" priority="317">
      <dataBar>
        <cfvo type="min"/>
        <cfvo type="max"/>
        <color rgb="FFD6007B"/>
      </dataBar>
      <extLst>
        <ext xmlns:x14="http://schemas.microsoft.com/office/spreadsheetml/2009/9/main" uri="{B025F937-C7B1-47D3-B67F-A62EFF666E3E}">
          <x14:id>{E8427E2B-BE7F-449B-95E9-3B3232D0E408}</x14:id>
        </ext>
      </extLst>
    </cfRule>
  </conditionalFormatting>
  <conditionalFormatting sqref="AW15:AW16">
    <cfRule type="dataBar" priority="187">
      <dataBar>
        <cfvo type="min"/>
        <cfvo type="max"/>
        <color rgb="FFD6007B"/>
      </dataBar>
      <extLst>
        <ext xmlns:x14="http://schemas.microsoft.com/office/spreadsheetml/2009/9/main" uri="{B025F937-C7B1-47D3-B67F-A62EFF666E3E}">
          <x14:id>{D71B7605-28CA-41F6-A15A-5833A79EFEB6}</x14:id>
        </ext>
      </extLst>
    </cfRule>
    <cfRule type="dataBar" priority="316">
      <dataBar>
        <cfvo type="min"/>
        <cfvo type="max"/>
        <color rgb="FFD6007B"/>
      </dataBar>
      <extLst>
        <ext xmlns:x14="http://schemas.microsoft.com/office/spreadsheetml/2009/9/main" uri="{B025F937-C7B1-47D3-B67F-A62EFF666E3E}">
          <x14:id>{0C20E3FA-439B-4FD7-82FC-C2872A07F6B4}</x14:id>
        </ext>
      </extLst>
    </cfRule>
  </conditionalFormatting>
  <conditionalFormatting sqref="AW18:AW19 AW15:AW16">
    <cfRule type="dataBar" priority="186">
      <dataBar>
        <cfvo type="min"/>
        <cfvo type="max"/>
        <color rgb="FFD6007B"/>
      </dataBar>
      <extLst>
        <ext xmlns:x14="http://schemas.microsoft.com/office/spreadsheetml/2009/9/main" uri="{B025F937-C7B1-47D3-B67F-A62EFF666E3E}">
          <x14:id>{3FF836EC-B63B-4D4C-B5FA-F3D0318FEDBC}</x14:id>
        </ext>
      </extLst>
    </cfRule>
  </conditionalFormatting>
  <conditionalFormatting sqref="AW18:AW19">
    <cfRule type="dataBar" priority="315">
      <dataBar>
        <cfvo type="min"/>
        <cfvo type="max"/>
        <color rgb="FFD6007B"/>
      </dataBar>
      <extLst>
        <ext xmlns:x14="http://schemas.microsoft.com/office/spreadsheetml/2009/9/main" uri="{B025F937-C7B1-47D3-B67F-A62EFF666E3E}">
          <x14:id>{2871333E-189F-42CE-B36A-09A392B0AB74}</x14:id>
        </ext>
      </extLst>
    </cfRule>
  </conditionalFormatting>
  <conditionalFormatting sqref="AW21:AW22">
    <cfRule type="dataBar" priority="185">
      <dataBar>
        <cfvo type="min"/>
        <cfvo type="max"/>
        <color rgb="FFD6007B"/>
      </dataBar>
      <extLst>
        <ext xmlns:x14="http://schemas.microsoft.com/office/spreadsheetml/2009/9/main" uri="{B025F937-C7B1-47D3-B67F-A62EFF666E3E}">
          <x14:id>{88428232-A988-41E4-AB79-570C89961447}</x14:id>
        </ext>
      </extLst>
    </cfRule>
    <cfRule type="dataBar" priority="314">
      <dataBar>
        <cfvo type="min"/>
        <cfvo type="max"/>
        <color rgb="FFD6007B"/>
      </dataBar>
      <extLst>
        <ext xmlns:x14="http://schemas.microsoft.com/office/spreadsheetml/2009/9/main" uri="{B025F937-C7B1-47D3-B67F-A62EFF666E3E}">
          <x14:id>{1AE575A0-21B9-469F-9EEA-CF8325ABB05F}</x14:id>
        </ext>
      </extLst>
    </cfRule>
  </conditionalFormatting>
  <conditionalFormatting sqref="AW24:AW25">
    <cfRule type="dataBar" priority="183">
      <dataBar>
        <cfvo type="min"/>
        <cfvo type="max"/>
        <color rgb="FFD6007B"/>
      </dataBar>
      <extLst>
        <ext xmlns:x14="http://schemas.microsoft.com/office/spreadsheetml/2009/9/main" uri="{B025F937-C7B1-47D3-B67F-A62EFF666E3E}">
          <x14:id>{565AFB36-437F-4643-BDDC-B8D7B3D3B920}</x14:id>
        </ext>
      </extLst>
    </cfRule>
    <cfRule type="dataBar" priority="184">
      <dataBar>
        <cfvo type="min"/>
        <cfvo type="max"/>
        <color rgb="FFD6007B"/>
      </dataBar>
      <extLst>
        <ext xmlns:x14="http://schemas.microsoft.com/office/spreadsheetml/2009/9/main" uri="{B025F937-C7B1-47D3-B67F-A62EFF666E3E}">
          <x14:id>{746CC53C-748F-4C7A-B90C-5DEC2053161F}</x14:id>
        </ext>
      </extLst>
    </cfRule>
  </conditionalFormatting>
  <conditionalFormatting sqref="AY9:AY10">
    <cfRule type="dataBar" priority="413">
      <dataBar>
        <cfvo type="min"/>
        <cfvo type="max"/>
        <color rgb="FFD6007B"/>
      </dataBar>
      <extLst>
        <ext xmlns:x14="http://schemas.microsoft.com/office/spreadsheetml/2009/9/main" uri="{B025F937-C7B1-47D3-B67F-A62EFF666E3E}">
          <x14:id>{A40096EB-C43B-49D6-B312-7FA4708B8A7D}</x14:id>
        </ext>
      </extLst>
    </cfRule>
  </conditionalFormatting>
  <conditionalFormatting sqref="AY9:AY22">
    <cfRule type="dataBar" priority="412">
      <dataBar>
        <cfvo type="min"/>
        <cfvo type="max"/>
        <color rgb="FFD6007B"/>
      </dataBar>
      <extLst>
        <ext xmlns:x14="http://schemas.microsoft.com/office/spreadsheetml/2009/9/main" uri="{B025F937-C7B1-47D3-B67F-A62EFF666E3E}">
          <x14:id>{DC034847-C161-4718-85BE-AE5E4BFCCC03}</x14:id>
        </ext>
      </extLst>
    </cfRule>
  </conditionalFormatting>
  <conditionalFormatting sqref="AY17 AY11 AY14 AY20">
    <cfRule type="dataBar" priority="414">
      <dataBar>
        <cfvo type="min"/>
        <cfvo type="max"/>
        <color rgb="FFD6007B"/>
      </dataBar>
      <extLst>
        <ext xmlns:x14="http://schemas.microsoft.com/office/spreadsheetml/2009/9/main" uri="{B025F937-C7B1-47D3-B67F-A62EFF666E3E}">
          <x14:id>{50BB9483-A9C7-414E-8658-CAE49A37E154}</x14:id>
        </ext>
      </extLst>
    </cfRule>
  </conditionalFormatting>
  <conditionalFormatting sqref="AY12:AY13">
    <cfRule type="dataBar" priority="182">
      <dataBar>
        <cfvo type="min"/>
        <cfvo type="max"/>
        <color rgb="FFD6007B"/>
      </dataBar>
      <extLst>
        <ext xmlns:x14="http://schemas.microsoft.com/office/spreadsheetml/2009/9/main" uri="{B025F937-C7B1-47D3-B67F-A62EFF666E3E}">
          <x14:id>{57966715-9E2B-492D-94A0-EF067CD3E200}</x14:id>
        </ext>
      </extLst>
    </cfRule>
    <cfRule type="dataBar" priority="313">
      <dataBar>
        <cfvo type="min"/>
        <cfvo type="max"/>
        <color rgb="FFD6007B"/>
      </dataBar>
      <extLst>
        <ext xmlns:x14="http://schemas.microsoft.com/office/spreadsheetml/2009/9/main" uri="{B025F937-C7B1-47D3-B67F-A62EFF666E3E}">
          <x14:id>{69BF0FDD-CE65-4C14-9CE8-0E174B28D480}</x14:id>
        </ext>
      </extLst>
    </cfRule>
  </conditionalFormatting>
  <conditionalFormatting sqref="AY15:AY16">
    <cfRule type="dataBar" priority="181">
      <dataBar>
        <cfvo type="min"/>
        <cfvo type="max"/>
        <color rgb="FFD6007B"/>
      </dataBar>
      <extLst>
        <ext xmlns:x14="http://schemas.microsoft.com/office/spreadsheetml/2009/9/main" uri="{B025F937-C7B1-47D3-B67F-A62EFF666E3E}">
          <x14:id>{EBE3A671-F5E1-49FF-A9C3-785E75CE1370}</x14:id>
        </ext>
      </extLst>
    </cfRule>
    <cfRule type="dataBar" priority="312">
      <dataBar>
        <cfvo type="min"/>
        <cfvo type="max"/>
        <color rgb="FFD6007B"/>
      </dataBar>
      <extLst>
        <ext xmlns:x14="http://schemas.microsoft.com/office/spreadsheetml/2009/9/main" uri="{B025F937-C7B1-47D3-B67F-A62EFF666E3E}">
          <x14:id>{A98CDCF6-2B04-4AB3-8BF0-491CABD7214D}</x14:id>
        </ext>
      </extLst>
    </cfRule>
  </conditionalFormatting>
  <conditionalFormatting sqref="AY18:AY19">
    <cfRule type="dataBar" priority="180">
      <dataBar>
        <cfvo type="min"/>
        <cfvo type="max"/>
        <color rgb="FFD6007B"/>
      </dataBar>
      <extLst>
        <ext xmlns:x14="http://schemas.microsoft.com/office/spreadsheetml/2009/9/main" uri="{B025F937-C7B1-47D3-B67F-A62EFF666E3E}">
          <x14:id>{4325284A-6555-4BFB-92A2-CC33F7DE9A3E}</x14:id>
        </ext>
      </extLst>
    </cfRule>
    <cfRule type="dataBar" priority="311">
      <dataBar>
        <cfvo type="min"/>
        <cfvo type="max"/>
        <color rgb="FFD6007B"/>
      </dataBar>
      <extLst>
        <ext xmlns:x14="http://schemas.microsoft.com/office/spreadsheetml/2009/9/main" uri="{B025F937-C7B1-47D3-B67F-A62EFF666E3E}">
          <x14:id>{51A18A5E-0FDC-4495-A5FE-8D64AF29B1CC}</x14:id>
        </ext>
      </extLst>
    </cfRule>
  </conditionalFormatting>
  <conditionalFormatting sqref="AY21:AY22">
    <cfRule type="dataBar" priority="179">
      <dataBar>
        <cfvo type="min"/>
        <cfvo type="max"/>
        <color rgb="FFD6007B"/>
      </dataBar>
      <extLst>
        <ext xmlns:x14="http://schemas.microsoft.com/office/spreadsheetml/2009/9/main" uri="{B025F937-C7B1-47D3-B67F-A62EFF666E3E}">
          <x14:id>{49F1446C-0B9D-47E2-B827-5916DFDDC334}</x14:id>
        </ext>
      </extLst>
    </cfRule>
    <cfRule type="dataBar" priority="310">
      <dataBar>
        <cfvo type="min"/>
        <cfvo type="max"/>
        <color rgb="FFD6007B"/>
      </dataBar>
      <extLst>
        <ext xmlns:x14="http://schemas.microsoft.com/office/spreadsheetml/2009/9/main" uri="{B025F937-C7B1-47D3-B67F-A62EFF666E3E}">
          <x14:id>{53949D0F-1282-42B4-9E02-591EBB04349D}</x14:id>
        </ext>
      </extLst>
    </cfRule>
  </conditionalFormatting>
  <conditionalFormatting sqref="AY24:AY25">
    <cfRule type="dataBar" priority="177">
      <dataBar>
        <cfvo type="min"/>
        <cfvo type="max"/>
        <color rgb="FFD6007B"/>
      </dataBar>
      <extLst>
        <ext xmlns:x14="http://schemas.microsoft.com/office/spreadsheetml/2009/9/main" uri="{B025F937-C7B1-47D3-B67F-A62EFF666E3E}">
          <x14:id>{F9C1BBA7-60E4-4F8A-99E1-273D6D6F5327}</x14:id>
        </ext>
      </extLst>
    </cfRule>
    <cfRule type="dataBar" priority="178">
      <dataBar>
        <cfvo type="min"/>
        <cfvo type="max"/>
        <color rgb="FFD6007B"/>
      </dataBar>
      <extLst>
        <ext xmlns:x14="http://schemas.microsoft.com/office/spreadsheetml/2009/9/main" uri="{B025F937-C7B1-47D3-B67F-A62EFF666E3E}">
          <x14:id>{7E38F0D0-CFD2-4BB5-AB4E-41EDD545B593}</x14:id>
        </ext>
      </extLst>
    </cfRule>
  </conditionalFormatting>
  <conditionalFormatting sqref="BA9:BA10">
    <cfRule type="dataBar" priority="410">
      <dataBar>
        <cfvo type="min"/>
        <cfvo type="max"/>
        <color rgb="FFD6007B"/>
      </dataBar>
      <extLst>
        <ext xmlns:x14="http://schemas.microsoft.com/office/spreadsheetml/2009/9/main" uri="{B025F937-C7B1-47D3-B67F-A62EFF666E3E}">
          <x14:id>{C80469DB-DA48-4C5B-97A6-0C93AA96D0E7}</x14:id>
        </ext>
      </extLst>
    </cfRule>
  </conditionalFormatting>
  <conditionalFormatting sqref="BA9:BA22">
    <cfRule type="dataBar" priority="409">
      <dataBar>
        <cfvo type="min"/>
        <cfvo type="max"/>
        <color rgb="FFD6007B"/>
      </dataBar>
      <extLst>
        <ext xmlns:x14="http://schemas.microsoft.com/office/spreadsheetml/2009/9/main" uri="{B025F937-C7B1-47D3-B67F-A62EFF666E3E}">
          <x14:id>{5587837D-0614-4DB6-B06F-4E3EE50F5BA7}</x14:id>
        </ext>
      </extLst>
    </cfRule>
  </conditionalFormatting>
  <conditionalFormatting sqref="BA12:BA13">
    <cfRule type="dataBar" priority="176">
      <dataBar>
        <cfvo type="min"/>
        <cfvo type="max"/>
        <color rgb="FFD6007B"/>
      </dataBar>
      <extLst>
        <ext xmlns:x14="http://schemas.microsoft.com/office/spreadsheetml/2009/9/main" uri="{B025F937-C7B1-47D3-B67F-A62EFF666E3E}">
          <x14:id>{6F977715-C7B6-4A15-998D-B78BCA78A117}</x14:id>
        </ext>
      </extLst>
    </cfRule>
    <cfRule type="dataBar" priority="309">
      <dataBar>
        <cfvo type="min"/>
        <cfvo type="max"/>
        <color rgb="FFD6007B"/>
      </dataBar>
      <extLst>
        <ext xmlns:x14="http://schemas.microsoft.com/office/spreadsheetml/2009/9/main" uri="{B025F937-C7B1-47D3-B67F-A62EFF666E3E}">
          <x14:id>{85ED789B-9BB5-4B48-9CAC-3F6AD1E89B04}</x14:id>
        </ext>
      </extLst>
    </cfRule>
  </conditionalFormatting>
  <conditionalFormatting sqref="BA15:BA16">
    <cfRule type="dataBar" priority="175">
      <dataBar>
        <cfvo type="min"/>
        <cfvo type="max"/>
        <color rgb="FFD6007B"/>
      </dataBar>
      <extLst>
        <ext xmlns:x14="http://schemas.microsoft.com/office/spreadsheetml/2009/9/main" uri="{B025F937-C7B1-47D3-B67F-A62EFF666E3E}">
          <x14:id>{5DABC25C-46C4-49E4-9E4C-52F8D7707486}</x14:id>
        </ext>
      </extLst>
    </cfRule>
    <cfRule type="dataBar" priority="308">
      <dataBar>
        <cfvo type="min"/>
        <cfvo type="max"/>
        <color rgb="FFD6007B"/>
      </dataBar>
      <extLst>
        <ext xmlns:x14="http://schemas.microsoft.com/office/spreadsheetml/2009/9/main" uri="{B025F937-C7B1-47D3-B67F-A62EFF666E3E}">
          <x14:id>{31CF4868-4BB1-48CB-B48B-32824EC4E4E9}</x14:id>
        </ext>
      </extLst>
    </cfRule>
  </conditionalFormatting>
  <conditionalFormatting sqref="BA17 BA11 BA14 BA20">
    <cfRule type="dataBar" priority="411">
      <dataBar>
        <cfvo type="min"/>
        <cfvo type="max"/>
        <color rgb="FFD6007B"/>
      </dataBar>
      <extLst>
        <ext xmlns:x14="http://schemas.microsoft.com/office/spreadsheetml/2009/9/main" uri="{B025F937-C7B1-47D3-B67F-A62EFF666E3E}">
          <x14:id>{3A2DA210-3D7D-41B8-8F85-12D91FB7B24C}</x14:id>
        </ext>
      </extLst>
    </cfRule>
  </conditionalFormatting>
  <conditionalFormatting sqref="BA18:BA19">
    <cfRule type="dataBar" priority="174">
      <dataBar>
        <cfvo type="min"/>
        <cfvo type="max"/>
        <color rgb="FFD6007B"/>
      </dataBar>
      <extLst>
        <ext xmlns:x14="http://schemas.microsoft.com/office/spreadsheetml/2009/9/main" uri="{B025F937-C7B1-47D3-B67F-A62EFF666E3E}">
          <x14:id>{F52EA5AB-C18C-4AA0-9AB3-B97F0F09F6DB}</x14:id>
        </ext>
      </extLst>
    </cfRule>
    <cfRule type="dataBar" priority="307">
      <dataBar>
        <cfvo type="min"/>
        <cfvo type="max"/>
        <color rgb="FFD6007B"/>
      </dataBar>
      <extLst>
        <ext xmlns:x14="http://schemas.microsoft.com/office/spreadsheetml/2009/9/main" uri="{B025F937-C7B1-47D3-B67F-A62EFF666E3E}">
          <x14:id>{B95AB38A-C9B8-4C44-9046-8FE01914C665}</x14:id>
        </ext>
      </extLst>
    </cfRule>
  </conditionalFormatting>
  <conditionalFormatting sqref="BA21:BA22">
    <cfRule type="dataBar" priority="173">
      <dataBar>
        <cfvo type="min"/>
        <cfvo type="max"/>
        <color rgb="FFD6007B"/>
      </dataBar>
      <extLst>
        <ext xmlns:x14="http://schemas.microsoft.com/office/spreadsheetml/2009/9/main" uri="{B025F937-C7B1-47D3-B67F-A62EFF666E3E}">
          <x14:id>{56875940-979B-4894-91FC-4373231C9A4B}</x14:id>
        </ext>
      </extLst>
    </cfRule>
    <cfRule type="dataBar" priority="306">
      <dataBar>
        <cfvo type="min"/>
        <cfvo type="max"/>
        <color rgb="FFD6007B"/>
      </dataBar>
      <extLst>
        <ext xmlns:x14="http://schemas.microsoft.com/office/spreadsheetml/2009/9/main" uri="{B025F937-C7B1-47D3-B67F-A62EFF666E3E}">
          <x14:id>{CEE13FE2-75CD-44A9-8081-27C741162FCE}</x14:id>
        </ext>
      </extLst>
    </cfRule>
  </conditionalFormatting>
  <conditionalFormatting sqref="BA24:BA25">
    <cfRule type="dataBar" priority="171">
      <dataBar>
        <cfvo type="min"/>
        <cfvo type="max"/>
        <color rgb="FFD6007B"/>
      </dataBar>
      <extLst>
        <ext xmlns:x14="http://schemas.microsoft.com/office/spreadsheetml/2009/9/main" uri="{B025F937-C7B1-47D3-B67F-A62EFF666E3E}">
          <x14:id>{C14B8D78-1B39-47B5-BCF9-3F40AFA134E6}</x14:id>
        </ext>
      </extLst>
    </cfRule>
    <cfRule type="dataBar" priority="172">
      <dataBar>
        <cfvo type="min"/>
        <cfvo type="max"/>
        <color rgb="FFD6007B"/>
      </dataBar>
      <extLst>
        <ext xmlns:x14="http://schemas.microsoft.com/office/spreadsheetml/2009/9/main" uri="{B025F937-C7B1-47D3-B67F-A62EFF666E3E}">
          <x14:id>{4915A0FD-CF0B-413A-A652-C4951A0788EB}</x14:id>
        </ext>
      </extLst>
    </cfRule>
  </conditionalFormatting>
  <conditionalFormatting sqref="BC12:BC13">
    <cfRule type="dataBar" priority="170">
      <dataBar>
        <cfvo type="min"/>
        <cfvo type="max"/>
        <color rgb="FFD6007B"/>
      </dataBar>
      <extLst>
        <ext xmlns:x14="http://schemas.microsoft.com/office/spreadsheetml/2009/9/main" uri="{B025F937-C7B1-47D3-B67F-A62EFF666E3E}">
          <x14:id>{F48AF002-3E49-4113-8A0B-8E8E77509024}</x14:id>
        </ext>
      </extLst>
    </cfRule>
  </conditionalFormatting>
  <conditionalFormatting sqref="BC15:BC16">
    <cfRule type="dataBar" priority="169">
      <dataBar>
        <cfvo type="min"/>
        <cfvo type="max"/>
        <color rgb="FFD6007B"/>
      </dataBar>
      <extLst>
        <ext xmlns:x14="http://schemas.microsoft.com/office/spreadsheetml/2009/9/main" uri="{B025F937-C7B1-47D3-B67F-A62EFF666E3E}">
          <x14:id>{01844F0F-A2A3-4FC4-9EA4-1F0B7DBCFF3B}</x14:id>
        </ext>
      </extLst>
    </cfRule>
  </conditionalFormatting>
  <conditionalFormatting sqref="BC18:BC19">
    <cfRule type="dataBar" priority="168">
      <dataBar>
        <cfvo type="min"/>
        <cfvo type="max"/>
        <color rgb="FFD6007B"/>
      </dataBar>
      <extLst>
        <ext xmlns:x14="http://schemas.microsoft.com/office/spreadsheetml/2009/9/main" uri="{B025F937-C7B1-47D3-B67F-A62EFF666E3E}">
          <x14:id>{17FC96A7-3DCE-49CA-A399-E96435D6D90A}</x14:id>
        </ext>
      </extLst>
    </cfRule>
  </conditionalFormatting>
  <conditionalFormatting sqref="BC21:BC22">
    <cfRule type="dataBar" priority="167">
      <dataBar>
        <cfvo type="min"/>
        <cfvo type="max"/>
        <color rgb="FFD6007B"/>
      </dataBar>
      <extLst>
        <ext xmlns:x14="http://schemas.microsoft.com/office/spreadsheetml/2009/9/main" uri="{B025F937-C7B1-47D3-B67F-A62EFF666E3E}">
          <x14:id>{3A45E8CD-C98D-449E-9F9D-0851BB8C015D}</x14:id>
        </ext>
      </extLst>
    </cfRule>
  </conditionalFormatting>
  <conditionalFormatting sqref="BC24:BC25">
    <cfRule type="dataBar" priority="165">
      <dataBar>
        <cfvo type="min"/>
        <cfvo type="max"/>
        <color rgb="FFD6007B"/>
      </dataBar>
      <extLst>
        <ext xmlns:x14="http://schemas.microsoft.com/office/spreadsheetml/2009/9/main" uri="{B025F937-C7B1-47D3-B67F-A62EFF666E3E}">
          <x14:id>{87C0B1ED-A878-433E-A4FF-F439D2B7359E}</x14:id>
        </ext>
      </extLst>
    </cfRule>
    <cfRule type="dataBar" priority="166">
      <dataBar>
        <cfvo type="min"/>
        <cfvo type="max"/>
        <color rgb="FFD6007B"/>
      </dataBar>
      <extLst>
        <ext xmlns:x14="http://schemas.microsoft.com/office/spreadsheetml/2009/9/main" uri="{B025F937-C7B1-47D3-B67F-A62EFF666E3E}">
          <x14:id>{41260C73-33BD-4040-90B3-88E0065B1968}</x14:id>
        </ext>
      </extLst>
    </cfRule>
  </conditionalFormatting>
  <conditionalFormatting sqref="BE12:BE13">
    <cfRule type="dataBar" priority="164">
      <dataBar>
        <cfvo type="min"/>
        <cfvo type="max"/>
        <color rgb="FFD6007B"/>
      </dataBar>
      <extLst>
        <ext xmlns:x14="http://schemas.microsoft.com/office/spreadsheetml/2009/9/main" uri="{B025F937-C7B1-47D3-B67F-A62EFF666E3E}">
          <x14:id>{9838EEAC-5692-4A41-9B44-43A0AC38EE21}</x14:id>
        </ext>
      </extLst>
    </cfRule>
  </conditionalFormatting>
  <conditionalFormatting sqref="BE15:BE16">
    <cfRule type="dataBar" priority="163">
      <dataBar>
        <cfvo type="min"/>
        <cfvo type="max"/>
        <color rgb="FFD6007B"/>
      </dataBar>
      <extLst>
        <ext xmlns:x14="http://schemas.microsoft.com/office/spreadsheetml/2009/9/main" uri="{B025F937-C7B1-47D3-B67F-A62EFF666E3E}">
          <x14:id>{292F6282-7EF0-424C-A67E-985DE883837C}</x14:id>
        </ext>
      </extLst>
    </cfRule>
  </conditionalFormatting>
  <conditionalFormatting sqref="BE18:BE19">
    <cfRule type="dataBar" priority="162">
      <dataBar>
        <cfvo type="min"/>
        <cfvo type="max"/>
        <color rgb="FFD6007B"/>
      </dataBar>
      <extLst>
        <ext xmlns:x14="http://schemas.microsoft.com/office/spreadsheetml/2009/9/main" uri="{B025F937-C7B1-47D3-B67F-A62EFF666E3E}">
          <x14:id>{A5F535EA-07F5-4D1D-9E36-EA696AF58292}</x14:id>
        </ext>
      </extLst>
    </cfRule>
  </conditionalFormatting>
  <conditionalFormatting sqref="BE21:BE22">
    <cfRule type="dataBar" priority="161">
      <dataBar>
        <cfvo type="min"/>
        <cfvo type="max"/>
        <color rgb="FFD6007B"/>
      </dataBar>
      <extLst>
        <ext xmlns:x14="http://schemas.microsoft.com/office/spreadsheetml/2009/9/main" uri="{B025F937-C7B1-47D3-B67F-A62EFF666E3E}">
          <x14:id>{C16A58A2-FC11-4A19-8BAD-CD2AB0EA967C}</x14:id>
        </ext>
      </extLst>
    </cfRule>
  </conditionalFormatting>
  <conditionalFormatting sqref="BE24:BE25">
    <cfRule type="dataBar" priority="159">
      <dataBar>
        <cfvo type="min"/>
        <cfvo type="max"/>
        <color rgb="FFD6007B"/>
      </dataBar>
      <extLst>
        <ext xmlns:x14="http://schemas.microsoft.com/office/spreadsheetml/2009/9/main" uri="{B025F937-C7B1-47D3-B67F-A62EFF666E3E}">
          <x14:id>{036AB39C-C034-4FAF-9735-D31B86477D5C}</x14:id>
        </ext>
      </extLst>
    </cfRule>
    <cfRule type="dataBar" priority="160">
      <dataBar>
        <cfvo type="min"/>
        <cfvo type="max"/>
        <color rgb="FFD6007B"/>
      </dataBar>
      <extLst>
        <ext xmlns:x14="http://schemas.microsoft.com/office/spreadsheetml/2009/9/main" uri="{B025F937-C7B1-47D3-B67F-A62EFF666E3E}">
          <x14:id>{F6ACF67E-7C92-4CEA-94F9-FD8FA21651C2}</x14:id>
        </ext>
      </extLst>
    </cfRule>
  </conditionalFormatting>
  <conditionalFormatting sqref="BG12:BG13">
    <cfRule type="dataBar" priority="158">
      <dataBar>
        <cfvo type="min"/>
        <cfvo type="max"/>
        <color rgb="FFD6007B"/>
      </dataBar>
      <extLst>
        <ext xmlns:x14="http://schemas.microsoft.com/office/spreadsheetml/2009/9/main" uri="{B025F937-C7B1-47D3-B67F-A62EFF666E3E}">
          <x14:id>{9FD05D31-6A1C-4B50-8937-9F370CAFFA7C}</x14:id>
        </ext>
      </extLst>
    </cfRule>
  </conditionalFormatting>
  <conditionalFormatting sqref="BG15:BG16">
    <cfRule type="dataBar" priority="157">
      <dataBar>
        <cfvo type="min"/>
        <cfvo type="max"/>
        <color rgb="FFD6007B"/>
      </dataBar>
      <extLst>
        <ext xmlns:x14="http://schemas.microsoft.com/office/spreadsheetml/2009/9/main" uri="{B025F937-C7B1-47D3-B67F-A62EFF666E3E}">
          <x14:id>{CD387AEA-5CDB-4CD7-AE86-618C5FEA63B8}</x14:id>
        </ext>
      </extLst>
    </cfRule>
  </conditionalFormatting>
  <conditionalFormatting sqref="BG18:BG19">
    <cfRule type="dataBar" priority="156">
      <dataBar>
        <cfvo type="min"/>
        <cfvo type="max"/>
        <color rgb="FFD6007B"/>
      </dataBar>
      <extLst>
        <ext xmlns:x14="http://schemas.microsoft.com/office/spreadsheetml/2009/9/main" uri="{B025F937-C7B1-47D3-B67F-A62EFF666E3E}">
          <x14:id>{99B7B1B6-CA45-42F2-9121-5F4C4DD4D71A}</x14:id>
        </ext>
      </extLst>
    </cfRule>
  </conditionalFormatting>
  <conditionalFormatting sqref="BG21:BG22">
    <cfRule type="dataBar" priority="155">
      <dataBar>
        <cfvo type="min"/>
        <cfvo type="max"/>
        <color rgb="FFD6007B"/>
      </dataBar>
      <extLst>
        <ext xmlns:x14="http://schemas.microsoft.com/office/spreadsheetml/2009/9/main" uri="{B025F937-C7B1-47D3-B67F-A62EFF666E3E}">
          <x14:id>{04C1A993-31FD-4396-819E-39BB210ECFA3}</x14:id>
        </ext>
      </extLst>
    </cfRule>
  </conditionalFormatting>
  <conditionalFormatting sqref="BG24:BG25">
    <cfRule type="dataBar" priority="153">
      <dataBar>
        <cfvo type="min"/>
        <cfvo type="max"/>
        <color rgb="FFD6007B"/>
      </dataBar>
      <extLst>
        <ext xmlns:x14="http://schemas.microsoft.com/office/spreadsheetml/2009/9/main" uri="{B025F937-C7B1-47D3-B67F-A62EFF666E3E}">
          <x14:id>{3BCCF3BF-FD18-4E42-8469-627869DC01A1}</x14:id>
        </ext>
      </extLst>
    </cfRule>
    <cfRule type="dataBar" priority="154">
      <dataBar>
        <cfvo type="min"/>
        <cfvo type="max"/>
        <color rgb="FFD6007B"/>
      </dataBar>
      <extLst>
        <ext xmlns:x14="http://schemas.microsoft.com/office/spreadsheetml/2009/9/main" uri="{B025F937-C7B1-47D3-B67F-A62EFF666E3E}">
          <x14:id>{3B7C2BAB-7165-41E2-AEC0-CA5449757E86}</x14:id>
        </ext>
      </extLst>
    </cfRule>
  </conditionalFormatting>
  <conditionalFormatting sqref="BI12:BI13">
    <cfRule type="dataBar" priority="152">
      <dataBar>
        <cfvo type="min"/>
        <cfvo type="max"/>
        <color rgb="FFD6007B"/>
      </dataBar>
      <extLst>
        <ext xmlns:x14="http://schemas.microsoft.com/office/spreadsheetml/2009/9/main" uri="{B025F937-C7B1-47D3-B67F-A62EFF666E3E}">
          <x14:id>{DD09F1A3-715E-46B4-9330-BD1D3FF829E6}</x14:id>
        </ext>
      </extLst>
    </cfRule>
  </conditionalFormatting>
  <conditionalFormatting sqref="BI15:BI16">
    <cfRule type="dataBar" priority="151">
      <dataBar>
        <cfvo type="min"/>
        <cfvo type="max"/>
        <color rgb="FFD6007B"/>
      </dataBar>
      <extLst>
        <ext xmlns:x14="http://schemas.microsoft.com/office/spreadsheetml/2009/9/main" uri="{B025F937-C7B1-47D3-B67F-A62EFF666E3E}">
          <x14:id>{3066F1CB-FB31-47C0-AB65-4E7AC9E9887B}</x14:id>
        </ext>
      </extLst>
    </cfRule>
  </conditionalFormatting>
  <conditionalFormatting sqref="BI18:BI19">
    <cfRule type="dataBar" priority="150">
      <dataBar>
        <cfvo type="min"/>
        <cfvo type="max"/>
        <color rgb="FFD6007B"/>
      </dataBar>
      <extLst>
        <ext xmlns:x14="http://schemas.microsoft.com/office/spreadsheetml/2009/9/main" uri="{B025F937-C7B1-47D3-B67F-A62EFF666E3E}">
          <x14:id>{CFCE28A2-9E97-4714-9D71-FA872970CA1F}</x14:id>
        </ext>
      </extLst>
    </cfRule>
  </conditionalFormatting>
  <conditionalFormatting sqref="BI21:BI22">
    <cfRule type="dataBar" priority="149">
      <dataBar>
        <cfvo type="min"/>
        <cfvo type="max"/>
        <color rgb="FFD6007B"/>
      </dataBar>
      <extLst>
        <ext xmlns:x14="http://schemas.microsoft.com/office/spreadsheetml/2009/9/main" uri="{B025F937-C7B1-47D3-B67F-A62EFF666E3E}">
          <x14:id>{DCE89B39-3FCC-455E-8FF2-6224192B4F26}</x14:id>
        </ext>
      </extLst>
    </cfRule>
  </conditionalFormatting>
  <conditionalFormatting sqref="BI24:BI25">
    <cfRule type="dataBar" priority="147">
      <dataBar>
        <cfvo type="min"/>
        <cfvo type="max"/>
        <color rgb="FFD6007B"/>
      </dataBar>
      <extLst>
        <ext xmlns:x14="http://schemas.microsoft.com/office/spreadsheetml/2009/9/main" uri="{B025F937-C7B1-47D3-B67F-A62EFF666E3E}">
          <x14:id>{FD5C48A3-693F-4115-AED2-2070F7D38433}</x14:id>
        </ext>
      </extLst>
    </cfRule>
    <cfRule type="dataBar" priority="148">
      <dataBar>
        <cfvo type="min"/>
        <cfvo type="max"/>
        <color rgb="FFD6007B"/>
      </dataBar>
      <extLst>
        <ext xmlns:x14="http://schemas.microsoft.com/office/spreadsheetml/2009/9/main" uri="{B025F937-C7B1-47D3-B67F-A62EFF666E3E}">
          <x14:id>{0837871A-2EF6-4737-9A3E-D9698615E47D}</x14:id>
        </ext>
      </extLst>
    </cfRule>
  </conditionalFormatting>
  <conditionalFormatting sqref="BK12:BK13">
    <cfRule type="dataBar" priority="146">
      <dataBar>
        <cfvo type="min"/>
        <cfvo type="max"/>
        <color rgb="FFD6007B"/>
      </dataBar>
      <extLst>
        <ext xmlns:x14="http://schemas.microsoft.com/office/spreadsheetml/2009/9/main" uri="{B025F937-C7B1-47D3-B67F-A62EFF666E3E}">
          <x14:id>{0E856F29-0394-4501-B740-E0AA4192BD80}</x14:id>
        </ext>
      </extLst>
    </cfRule>
  </conditionalFormatting>
  <conditionalFormatting sqref="BK15:BK16">
    <cfRule type="dataBar" priority="145">
      <dataBar>
        <cfvo type="min"/>
        <cfvo type="max"/>
        <color rgb="FFD6007B"/>
      </dataBar>
      <extLst>
        <ext xmlns:x14="http://schemas.microsoft.com/office/spreadsheetml/2009/9/main" uri="{B025F937-C7B1-47D3-B67F-A62EFF666E3E}">
          <x14:id>{48636645-6CBC-4B62-8EA0-2FDF9BF52265}</x14:id>
        </ext>
      </extLst>
    </cfRule>
  </conditionalFormatting>
  <conditionalFormatting sqref="BK18:BK19">
    <cfRule type="dataBar" priority="144">
      <dataBar>
        <cfvo type="min"/>
        <cfvo type="max"/>
        <color rgb="FFD6007B"/>
      </dataBar>
      <extLst>
        <ext xmlns:x14="http://schemas.microsoft.com/office/spreadsheetml/2009/9/main" uri="{B025F937-C7B1-47D3-B67F-A62EFF666E3E}">
          <x14:id>{98013FF2-3BB5-4C47-99B0-A6F0D0AB5007}</x14:id>
        </ext>
      </extLst>
    </cfRule>
  </conditionalFormatting>
  <conditionalFormatting sqref="BK21:BK22">
    <cfRule type="dataBar" priority="143">
      <dataBar>
        <cfvo type="min"/>
        <cfvo type="max"/>
        <color rgb="FFD6007B"/>
      </dataBar>
      <extLst>
        <ext xmlns:x14="http://schemas.microsoft.com/office/spreadsheetml/2009/9/main" uri="{B025F937-C7B1-47D3-B67F-A62EFF666E3E}">
          <x14:id>{1ADF570F-BDE0-4777-BD61-E71B5B23A9C8}</x14:id>
        </ext>
      </extLst>
    </cfRule>
  </conditionalFormatting>
  <conditionalFormatting sqref="BM12:BM13">
    <cfRule type="dataBar" priority="140">
      <dataBar>
        <cfvo type="min"/>
        <cfvo type="max"/>
        <color rgb="FFD6007B"/>
      </dataBar>
      <extLst>
        <ext xmlns:x14="http://schemas.microsoft.com/office/spreadsheetml/2009/9/main" uri="{B025F937-C7B1-47D3-B67F-A62EFF666E3E}">
          <x14:id>{83D729B5-3D63-440C-9E60-322931ACBB29}</x14:id>
        </ext>
      </extLst>
    </cfRule>
  </conditionalFormatting>
  <conditionalFormatting sqref="BM15:BM16">
    <cfRule type="dataBar" priority="139">
      <dataBar>
        <cfvo type="min"/>
        <cfvo type="max"/>
        <color rgb="FFD6007B"/>
      </dataBar>
      <extLst>
        <ext xmlns:x14="http://schemas.microsoft.com/office/spreadsheetml/2009/9/main" uri="{B025F937-C7B1-47D3-B67F-A62EFF666E3E}">
          <x14:id>{E670535E-3CEE-46FC-A3CF-091309503DE7}</x14:id>
        </ext>
      </extLst>
    </cfRule>
  </conditionalFormatting>
  <conditionalFormatting sqref="BM18:BM19">
    <cfRule type="dataBar" priority="138">
      <dataBar>
        <cfvo type="min"/>
        <cfvo type="max"/>
        <color rgb="FFD6007B"/>
      </dataBar>
      <extLst>
        <ext xmlns:x14="http://schemas.microsoft.com/office/spreadsheetml/2009/9/main" uri="{B025F937-C7B1-47D3-B67F-A62EFF666E3E}">
          <x14:id>{B5C76459-BB25-4774-B2E8-BB40AF3F7622}</x14:id>
        </ext>
      </extLst>
    </cfRule>
  </conditionalFormatting>
  <conditionalFormatting sqref="BM21:BM22">
    <cfRule type="dataBar" priority="137">
      <dataBar>
        <cfvo type="min"/>
        <cfvo type="max"/>
        <color rgb="FFD6007B"/>
      </dataBar>
      <extLst>
        <ext xmlns:x14="http://schemas.microsoft.com/office/spreadsheetml/2009/9/main" uri="{B025F937-C7B1-47D3-B67F-A62EFF666E3E}">
          <x14:id>{F59C6114-E6DD-40C0-AEE7-AD3FA35595B9}</x14:id>
        </ext>
      </extLst>
    </cfRule>
  </conditionalFormatting>
  <conditionalFormatting sqref="BM24:BM25">
    <cfRule type="dataBar" priority="135">
      <dataBar>
        <cfvo type="min"/>
        <cfvo type="max"/>
        <color rgb="FFD6007B"/>
      </dataBar>
      <extLst>
        <ext xmlns:x14="http://schemas.microsoft.com/office/spreadsheetml/2009/9/main" uri="{B025F937-C7B1-47D3-B67F-A62EFF666E3E}">
          <x14:id>{283953E7-B0AD-4274-9615-AE257D10499F}</x14:id>
        </ext>
      </extLst>
    </cfRule>
    <cfRule type="dataBar" priority="136">
      <dataBar>
        <cfvo type="min"/>
        <cfvo type="max"/>
        <color rgb="FFD6007B"/>
      </dataBar>
      <extLst>
        <ext xmlns:x14="http://schemas.microsoft.com/office/spreadsheetml/2009/9/main" uri="{B025F937-C7B1-47D3-B67F-A62EFF666E3E}">
          <x14:id>{1B21F139-9FD3-4878-9647-4EEFFE4F1370}</x14:id>
        </ext>
      </extLst>
    </cfRule>
  </conditionalFormatting>
  <conditionalFormatting sqref="BO12:BO13">
    <cfRule type="dataBar" priority="134">
      <dataBar>
        <cfvo type="min"/>
        <cfvo type="max"/>
        <color rgb="FFD6007B"/>
      </dataBar>
      <extLst>
        <ext xmlns:x14="http://schemas.microsoft.com/office/spreadsheetml/2009/9/main" uri="{B025F937-C7B1-47D3-B67F-A62EFF666E3E}">
          <x14:id>{90C244FE-4E83-4BE7-8686-F4D8352CDF8B}</x14:id>
        </ext>
      </extLst>
    </cfRule>
  </conditionalFormatting>
  <conditionalFormatting sqref="BO15:BO16">
    <cfRule type="dataBar" priority="133">
      <dataBar>
        <cfvo type="min"/>
        <cfvo type="max"/>
        <color rgb="FFD6007B"/>
      </dataBar>
      <extLst>
        <ext xmlns:x14="http://schemas.microsoft.com/office/spreadsheetml/2009/9/main" uri="{B025F937-C7B1-47D3-B67F-A62EFF666E3E}">
          <x14:id>{2FF422C9-91BA-4EFC-8C2A-9C0909673B01}</x14:id>
        </ext>
      </extLst>
    </cfRule>
  </conditionalFormatting>
  <conditionalFormatting sqref="BO18:BO19">
    <cfRule type="dataBar" priority="132">
      <dataBar>
        <cfvo type="min"/>
        <cfvo type="max"/>
        <color rgb="FFD6007B"/>
      </dataBar>
      <extLst>
        <ext xmlns:x14="http://schemas.microsoft.com/office/spreadsheetml/2009/9/main" uri="{B025F937-C7B1-47D3-B67F-A62EFF666E3E}">
          <x14:id>{081971B3-69BD-4484-805E-C6A2A4A4E27E}</x14:id>
        </ext>
      </extLst>
    </cfRule>
  </conditionalFormatting>
  <conditionalFormatting sqref="BO21:BO22">
    <cfRule type="dataBar" priority="131">
      <dataBar>
        <cfvo type="min"/>
        <cfvo type="max"/>
        <color rgb="FFD6007B"/>
      </dataBar>
      <extLst>
        <ext xmlns:x14="http://schemas.microsoft.com/office/spreadsheetml/2009/9/main" uri="{B025F937-C7B1-47D3-B67F-A62EFF666E3E}">
          <x14:id>{DB3C1E17-B167-4DD7-A57E-72CCFAA613D7}</x14:id>
        </ext>
      </extLst>
    </cfRule>
  </conditionalFormatting>
  <conditionalFormatting sqref="BO24:BO25">
    <cfRule type="dataBar" priority="129">
      <dataBar>
        <cfvo type="min"/>
        <cfvo type="max"/>
        <color rgb="FFD6007B"/>
      </dataBar>
      <extLst>
        <ext xmlns:x14="http://schemas.microsoft.com/office/spreadsheetml/2009/9/main" uri="{B025F937-C7B1-47D3-B67F-A62EFF666E3E}">
          <x14:id>{C8333F25-AF01-4972-A3A7-D3AB20A6A7DE}</x14:id>
        </ext>
      </extLst>
    </cfRule>
    <cfRule type="dataBar" priority="130">
      <dataBar>
        <cfvo type="min"/>
        <cfvo type="max"/>
        <color rgb="FFD6007B"/>
      </dataBar>
      <extLst>
        <ext xmlns:x14="http://schemas.microsoft.com/office/spreadsheetml/2009/9/main" uri="{B025F937-C7B1-47D3-B67F-A62EFF666E3E}">
          <x14:id>{590D3084-3F67-44A4-8478-84DBB096D7DE}</x14:id>
        </ext>
      </extLst>
    </cfRule>
  </conditionalFormatting>
  <conditionalFormatting sqref="BQ12:BQ13">
    <cfRule type="dataBar" priority="128">
      <dataBar>
        <cfvo type="min"/>
        <cfvo type="max"/>
        <color rgb="FFD6007B"/>
      </dataBar>
      <extLst>
        <ext xmlns:x14="http://schemas.microsoft.com/office/spreadsheetml/2009/9/main" uri="{B025F937-C7B1-47D3-B67F-A62EFF666E3E}">
          <x14:id>{2B35257A-1FEE-47DB-9452-963588CD5735}</x14:id>
        </ext>
      </extLst>
    </cfRule>
  </conditionalFormatting>
  <conditionalFormatting sqref="BQ15:BQ16">
    <cfRule type="dataBar" priority="127">
      <dataBar>
        <cfvo type="min"/>
        <cfvo type="max"/>
        <color rgb="FFD6007B"/>
      </dataBar>
      <extLst>
        <ext xmlns:x14="http://schemas.microsoft.com/office/spreadsheetml/2009/9/main" uri="{B025F937-C7B1-47D3-B67F-A62EFF666E3E}">
          <x14:id>{90D238DE-5B33-4C21-86AE-A343DC5D4A31}</x14:id>
        </ext>
      </extLst>
    </cfRule>
  </conditionalFormatting>
  <conditionalFormatting sqref="BQ18:BQ19">
    <cfRule type="dataBar" priority="126">
      <dataBar>
        <cfvo type="min"/>
        <cfvo type="max"/>
        <color rgb="FFD6007B"/>
      </dataBar>
      <extLst>
        <ext xmlns:x14="http://schemas.microsoft.com/office/spreadsheetml/2009/9/main" uri="{B025F937-C7B1-47D3-B67F-A62EFF666E3E}">
          <x14:id>{D8D6E91D-A658-4F77-8A97-DA17A358FC1F}</x14:id>
        </ext>
      </extLst>
    </cfRule>
  </conditionalFormatting>
  <conditionalFormatting sqref="BQ21:BQ22">
    <cfRule type="dataBar" priority="125">
      <dataBar>
        <cfvo type="min"/>
        <cfvo type="max"/>
        <color rgb="FFD6007B"/>
      </dataBar>
      <extLst>
        <ext xmlns:x14="http://schemas.microsoft.com/office/spreadsheetml/2009/9/main" uri="{B025F937-C7B1-47D3-B67F-A62EFF666E3E}">
          <x14:id>{81032681-F9B0-49E6-A77A-9EDEE519AAE1}</x14:id>
        </ext>
      </extLst>
    </cfRule>
  </conditionalFormatting>
  <conditionalFormatting sqref="BQ24:BQ25">
    <cfRule type="dataBar" priority="123">
      <dataBar>
        <cfvo type="min"/>
        <cfvo type="max"/>
        <color rgb="FFD6007B"/>
      </dataBar>
      <extLst>
        <ext xmlns:x14="http://schemas.microsoft.com/office/spreadsheetml/2009/9/main" uri="{B025F937-C7B1-47D3-B67F-A62EFF666E3E}">
          <x14:id>{0FEAF83A-5384-4B14-815E-CFFC2F9C870A}</x14:id>
        </ext>
      </extLst>
    </cfRule>
    <cfRule type="dataBar" priority="124">
      <dataBar>
        <cfvo type="min"/>
        <cfvo type="max"/>
        <color rgb="FFD6007B"/>
      </dataBar>
      <extLst>
        <ext xmlns:x14="http://schemas.microsoft.com/office/spreadsheetml/2009/9/main" uri="{B025F937-C7B1-47D3-B67F-A62EFF666E3E}">
          <x14:id>{A37ED05F-2147-4826-B6E4-2CA7EF2DFC13}</x14:id>
        </ext>
      </extLst>
    </cfRule>
  </conditionalFormatting>
  <conditionalFormatting sqref="BS12:BS13">
    <cfRule type="dataBar" priority="122">
      <dataBar>
        <cfvo type="min"/>
        <cfvo type="max"/>
        <color rgb="FFD6007B"/>
      </dataBar>
      <extLst>
        <ext xmlns:x14="http://schemas.microsoft.com/office/spreadsheetml/2009/9/main" uri="{B025F937-C7B1-47D3-B67F-A62EFF666E3E}">
          <x14:id>{5ED6A4B8-CC4F-4384-82AD-E9E776772B93}</x14:id>
        </ext>
      </extLst>
    </cfRule>
  </conditionalFormatting>
  <conditionalFormatting sqref="BS15:BS16">
    <cfRule type="dataBar" priority="121">
      <dataBar>
        <cfvo type="min"/>
        <cfvo type="max"/>
        <color rgb="FFD6007B"/>
      </dataBar>
      <extLst>
        <ext xmlns:x14="http://schemas.microsoft.com/office/spreadsheetml/2009/9/main" uri="{B025F937-C7B1-47D3-B67F-A62EFF666E3E}">
          <x14:id>{656AE652-05F5-4211-93DB-B9F7923711FE}</x14:id>
        </ext>
      </extLst>
    </cfRule>
  </conditionalFormatting>
  <conditionalFormatting sqref="BS18:BS19">
    <cfRule type="dataBar" priority="120">
      <dataBar>
        <cfvo type="min"/>
        <cfvo type="max"/>
        <color rgb="FFD6007B"/>
      </dataBar>
      <extLst>
        <ext xmlns:x14="http://schemas.microsoft.com/office/spreadsheetml/2009/9/main" uri="{B025F937-C7B1-47D3-B67F-A62EFF666E3E}">
          <x14:id>{B8525FF5-018D-4047-9AE7-58B6783E016F}</x14:id>
        </ext>
      </extLst>
    </cfRule>
  </conditionalFormatting>
  <conditionalFormatting sqref="BS21:BS22">
    <cfRule type="dataBar" priority="119">
      <dataBar>
        <cfvo type="min"/>
        <cfvo type="max"/>
        <color rgb="FFD6007B"/>
      </dataBar>
      <extLst>
        <ext xmlns:x14="http://schemas.microsoft.com/office/spreadsheetml/2009/9/main" uri="{B025F937-C7B1-47D3-B67F-A62EFF666E3E}">
          <x14:id>{CB7B33F9-D31A-4DD6-9969-F03F6128BEBB}</x14:id>
        </ext>
      </extLst>
    </cfRule>
  </conditionalFormatting>
  <conditionalFormatting sqref="BS24:BS25">
    <cfRule type="dataBar" priority="117">
      <dataBar>
        <cfvo type="min"/>
        <cfvo type="max"/>
        <color rgb="FFD6007B"/>
      </dataBar>
      <extLst>
        <ext xmlns:x14="http://schemas.microsoft.com/office/spreadsheetml/2009/9/main" uri="{B025F937-C7B1-47D3-B67F-A62EFF666E3E}">
          <x14:id>{66EDDBA8-A289-48AF-9C6D-BD3C85933511}</x14:id>
        </ext>
      </extLst>
    </cfRule>
    <cfRule type="dataBar" priority="118">
      <dataBar>
        <cfvo type="min"/>
        <cfvo type="max"/>
        <color rgb="FFD6007B"/>
      </dataBar>
      <extLst>
        <ext xmlns:x14="http://schemas.microsoft.com/office/spreadsheetml/2009/9/main" uri="{B025F937-C7B1-47D3-B67F-A62EFF666E3E}">
          <x14:id>{5703E18D-785C-4736-AE19-62CC08E91BD8}</x14:id>
        </ext>
      </extLst>
    </cfRule>
  </conditionalFormatting>
  <conditionalFormatting sqref="BU12:BU13">
    <cfRule type="dataBar" priority="116">
      <dataBar>
        <cfvo type="min"/>
        <cfvo type="max"/>
        <color rgb="FFD6007B"/>
      </dataBar>
      <extLst>
        <ext xmlns:x14="http://schemas.microsoft.com/office/spreadsheetml/2009/9/main" uri="{B025F937-C7B1-47D3-B67F-A62EFF666E3E}">
          <x14:id>{1A11B410-02E3-4E42-A5C5-B17751034164}</x14:id>
        </ext>
      </extLst>
    </cfRule>
  </conditionalFormatting>
  <conditionalFormatting sqref="BU15:BU16">
    <cfRule type="dataBar" priority="115">
      <dataBar>
        <cfvo type="min"/>
        <cfvo type="max"/>
        <color rgb="FFD6007B"/>
      </dataBar>
      <extLst>
        <ext xmlns:x14="http://schemas.microsoft.com/office/spreadsheetml/2009/9/main" uri="{B025F937-C7B1-47D3-B67F-A62EFF666E3E}">
          <x14:id>{015176AB-F236-45C4-A8F2-C659BECFD700}</x14:id>
        </ext>
      </extLst>
    </cfRule>
  </conditionalFormatting>
  <conditionalFormatting sqref="BU18:BU19">
    <cfRule type="dataBar" priority="114">
      <dataBar>
        <cfvo type="min"/>
        <cfvo type="max"/>
        <color rgb="FFD6007B"/>
      </dataBar>
      <extLst>
        <ext xmlns:x14="http://schemas.microsoft.com/office/spreadsheetml/2009/9/main" uri="{B025F937-C7B1-47D3-B67F-A62EFF666E3E}">
          <x14:id>{41933238-2833-4822-A840-16C30DDA5AF0}</x14:id>
        </ext>
      </extLst>
    </cfRule>
  </conditionalFormatting>
  <conditionalFormatting sqref="BU21:BU22">
    <cfRule type="dataBar" priority="113">
      <dataBar>
        <cfvo type="min"/>
        <cfvo type="max"/>
        <color rgb="FFD6007B"/>
      </dataBar>
      <extLst>
        <ext xmlns:x14="http://schemas.microsoft.com/office/spreadsheetml/2009/9/main" uri="{B025F937-C7B1-47D3-B67F-A62EFF666E3E}">
          <x14:id>{CE7F456A-05BA-4FEE-804B-33AA33178719}</x14:id>
        </ext>
      </extLst>
    </cfRule>
  </conditionalFormatting>
  <conditionalFormatting sqref="BU24:BU25">
    <cfRule type="dataBar" priority="111">
      <dataBar>
        <cfvo type="min"/>
        <cfvo type="max"/>
        <color rgb="FFD6007B"/>
      </dataBar>
      <extLst>
        <ext xmlns:x14="http://schemas.microsoft.com/office/spreadsheetml/2009/9/main" uri="{B025F937-C7B1-47D3-B67F-A62EFF666E3E}">
          <x14:id>{A94645DD-4B3C-4C45-9CB1-342C7BEA0036}</x14:id>
        </ext>
      </extLst>
    </cfRule>
    <cfRule type="dataBar" priority="112">
      <dataBar>
        <cfvo type="min"/>
        <cfvo type="max"/>
        <color rgb="FFD6007B"/>
      </dataBar>
      <extLst>
        <ext xmlns:x14="http://schemas.microsoft.com/office/spreadsheetml/2009/9/main" uri="{B025F937-C7B1-47D3-B67F-A62EFF666E3E}">
          <x14:id>{6A98D8AC-F868-44AA-ADF9-D55097E25D17}</x14:id>
        </ext>
      </extLst>
    </cfRule>
  </conditionalFormatting>
  <conditionalFormatting sqref="BW12:BW13">
    <cfRule type="dataBar" priority="110">
      <dataBar>
        <cfvo type="min"/>
        <cfvo type="max"/>
        <color rgb="FFD6007B"/>
      </dataBar>
      <extLst>
        <ext xmlns:x14="http://schemas.microsoft.com/office/spreadsheetml/2009/9/main" uri="{B025F937-C7B1-47D3-B67F-A62EFF666E3E}">
          <x14:id>{84704C27-A006-40F2-A396-8FBB78041431}</x14:id>
        </ext>
      </extLst>
    </cfRule>
  </conditionalFormatting>
  <conditionalFormatting sqref="BW15:BW16">
    <cfRule type="dataBar" priority="109">
      <dataBar>
        <cfvo type="min"/>
        <cfvo type="max"/>
        <color rgb="FFD6007B"/>
      </dataBar>
      <extLst>
        <ext xmlns:x14="http://schemas.microsoft.com/office/spreadsheetml/2009/9/main" uri="{B025F937-C7B1-47D3-B67F-A62EFF666E3E}">
          <x14:id>{D7A8F41B-EAFE-4EBA-B096-A6738ABF6032}</x14:id>
        </ext>
      </extLst>
    </cfRule>
  </conditionalFormatting>
  <conditionalFormatting sqref="BW18:BW19">
    <cfRule type="dataBar" priority="108">
      <dataBar>
        <cfvo type="min"/>
        <cfvo type="max"/>
        <color rgb="FFD6007B"/>
      </dataBar>
      <extLst>
        <ext xmlns:x14="http://schemas.microsoft.com/office/spreadsheetml/2009/9/main" uri="{B025F937-C7B1-47D3-B67F-A62EFF666E3E}">
          <x14:id>{9B5E97A0-2E38-43C0-A913-9EFD58B299D9}</x14:id>
        </ext>
      </extLst>
    </cfRule>
  </conditionalFormatting>
  <conditionalFormatting sqref="BW21:BW22">
    <cfRule type="dataBar" priority="107">
      <dataBar>
        <cfvo type="min"/>
        <cfvo type="max"/>
        <color rgb="FFD6007B"/>
      </dataBar>
      <extLst>
        <ext xmlns:x14="http://schemas.microsoft.com/office/spreadsheetml/2009/9/main" uri="{B025F937-C7B1-47D3-B67F-A62EFF666E3E}">
          <x14:id>{7916BEF7-6CAB-4C1C-89A8-7FA868E8C817}</x14:id>
        </ext>
      </extLst>
    </cfRule>
  </conditionalFormatting>
  <conditionalFormatting sqref="BW24:BW25">
    <cfRule type="dataBar" priority="105">
      <dataBar>
        <cfvo type="min"/>
        <cfvo type="max"/>
        <color rgb="FFD6007B"/>
      </dataBar>
      <extLst>
        <ext xmlns:x14="http://schemas.microsoft.com/office/spreadsheetml/2009/9/main" uri="{B025F937-C7B1-47D3-B67F-A62EFF666E3E}">
          <x14:id>{235C5C8F-C93F-4660-90DD-168A97656D2A}</x14:id>
        </ext>
      </extLst>
    </cfRule>
    <cfRule type="dataBar" priority="106">
      <dataBar>
        <cfvo type="min"/>
        <cfvo type="max"/>
        <color rgb="FFD6007B"/>
      </dataBar>
      <extLst>
        <ext xmlns:x14="http://schemas.microsoft.com/office/spreadsheetml/2009/9/main" uri="{B025F937-C7B1-47D3-B67F-A62EFF666E3E}">
          <x14:id>{5BA1BD93-024E-47B3-ADD3-7C043720FB1A}</x14:id>
        </ext>
      </extLst>
    </cfRule>
  </conditionalFormatting>
  <conditionalFormatting sqref="BY12:BY13">
    <cfRule type="dataBar" priority="104">
      <dataBar>
        <cfvo type="min"/>
        <cfvo type="max"/>
        <color rgb="FFD6007B"/>
      </dataBar>
      <extLst>
        <ext xmlns:x14="http://schemas.microsoft.com/office/spreadsheetml/2009/9/main" uri="{B025F937-C7B1-47D3-B67F-A62EFF666E3E}">
          <x14:id>{F3521E9F-61F9-4F1F-A3A0-1663A14F3ADE}</x14:id>
        </ext>
      </extLst>
    </cfRule>
  </conditionalFormatting>
  <conditionalFormatting sqref="BY15:BY16">
    <cfRule type="dataBar" priority="103">
      <dataBar>
        <cfvo type="min"/>
        <cfvo type="max"/>
        <color rgb="FFD6007B"/>
      </dataBar>
      <extLst>
        <ext xmlns:x14="http://schemas.microsoft.com/office/spreadsheetml/2009/9/main" uri="{B025F937-C7B1-47D3-B67F-A62EFF666E3E}">
          <x14:id>{19F2558C-A20C-4647-B357-5679681902DD}</x14:id>
        </ext>
      </extLst>
    </cfRule>
  </conditionalFormatting>
  <conditionalFormatting sqref="BY18:BY19">
    <cfRule type="dataBar" priority="102">
      <dataBar>
        <cfvo type="min"/>
        <cfvo type="max"/>
        <color rgb="FFD6007B"/>
      </dataBar>
      <extLst>
        <ext xmlns:x14="http://schemas.microsoft.com/office/spreadsheetml/2009/9/main" uri="{B025F937-C7B1-47D3-B67F-A62EFF666E3E}">
          <x14:id>{86653F19-D2E2-4A31-974F-FF141283083D}</x14:id>
        </ext>
      </extLst>
    </cfRule>
  </conditionalFormatting>
  <conditionalFormatting sqref="BY21:BY22">
    <cfRule type="dataBar" priority="101">
      <dataBar>
        <cfvo type="min"/>
        <cfvo type="max"/>
        <color rgb="FFD6007B"/>
      </dataBar>
      <extLst>
        <ext xmlns:x14="http://schemas.microsoft.com/office/spreadsheetml/2009/9/main" uri="{B025F937-C7B1-47D3-B67F-A62EFF666E3E}">
          <x14:id>{F28C80FD-B7E2-4F8E-BB87-BEAE0ECEE6A3}</x14:id>
        </ext>
      </extLst>
    </cfRule>
  </conditionalFormatting>
  <conditionalFormatting sqref="BY24:BY25">
    <cfRule type="dataBar" priority="99">
      <dataBar>
        <cfvo type="min"/>
        <cfvo type="max"/>
        <color rgb="FFD6007B"/>
      </dataBar>
      <extLst>
        <ext xmlns:x14="http://schemas.microsoft.com/office/spreadsheetml/2009/9/main" uri="{B025F937-C7B1-47D3-B67F-A62EFF666E3E}">
          <x14:id>{2053454A-9787-4CE0-89E0-DAE79E2DF8BC}</x14:id>
        </ext>
      </extLst>
    </cfRule>
    <cfRule type="dataBar" priority="100">
      <dataBar>
        <cfvo type="min"/>
        <cfvo type="max"/>
        <color rgb="FFD6007B"/>
      </dataBar>
      <extLst>
        <ext xmlns:x14="http://schemas.microsoft.com/office/spreadsheetml/2009/9/main" uri="{B025F937-C7B1-47D3-B67F-A62EFF666E3E}">
          <x14:id>{22884D09-D6C2-4AF7-9BF4-6B5B504E978B}</x14:id>
        </ext>
      </extLst>
    </cfRule>
  </conditionalFormatting>
  <conditionalFormatting sqref="CA12:CA13">
    <cfRule type="dataBar" priority="98">
      <dataBar>
        <cfvo type="min"/>
        <cfvo type="max"/>
        <color rgb="FFD6007B"/>
      </dataBar>
      <extLst>
        <ext xmlns:x14="http://schemas.microsoft.com/office/spreadsheetml/2009/9/main" uri="{B025F937-C7B1-47D3-B67F-A62EFF666E3E}">
          <x14:id>{227816B4-0444-499C-BCEA-90DAC85A0597}</x14:id>
        </ext>
      </extLst>
    </cfRule>
  </conditionalFormatting>
  <conditionalFormatting sqref="CA15:CA16">
    <cfRule type="dataBar" priority="97">
      <dataBar>
        <cfvo type="min"/>
        <cfvo type="max"/>
        <color rgb="FFD6007B"/>
      </dataBar>
      <extLst>
        <ext xmlns:x14="http://schemas.microsoft.com/office/spreadsheetml/2009/9/main" uri="{B025F937-C7B1-47D3-B67F-A62EFF666E3E}">
          <x14:id>{F6CE9DEC-CBA1-46FF-B448-ED513586BE73}</x14:id>
        </ext>
      </extLst>
    </cfRule>
  </conditionalFormatting>
  <conditionalFormatting sqref="CA18:CA19">
    <cfRule type="dataBar" priority="96">
      <dataBar>
        <cfvo type="min"/>
        <cfvo type="max"/>
        <color rgb="FFD6007B"/>
      </dataBar>
      <extLst>
        <ext xmlns:x14="http://schemas.microsoft.com/office/spreadsheetml/2009/9/main" uri="{B025F937-C7B1-47D3-B67F-A62EFF666E3E}">
          <x14:id>{4D715856-039C-4552-8427-8CCE0FAF647C}</x14:id>
        </ext>
      </extLst>
    </cfRule>
  </conditionalFormatting>
  <conditionalFormatting sqref="CA21:CA22">
    <cfRule type="dataBar" priority="95">
      <dataBar>
        <cfvo type="min"/>
        <cfvo type="max"/>
        <color rgb="FFD6007B"/>
      </dataBar>
      <extLst>
        <ext xmlns:x14="http://schemas.microsoft.com/office/spreadsheetml/2009/9/main" uri="{B025F937-C7B1-47D3-B67F-A62EFF666E3E}">
          <x14:id>{F1CA04A3-EA43-4550-AF5D-4956AE421749}</x14:id>
        </ext>
      </extLst>
    </cfRule>
  </conditionalFormatting>
  <conditionalFormatting sqref="CA24:CA25">
    <cfRule type="dataBar" priority="93">
      <dataBar>
        <cfvo type="min"/>
        <cfvo type="max"/>
        <color rgb="FFD6007B"/>
      </dataBar>
      <extLst>
        <ext xmlns:x14="http://schemas.microsoft.com/office/spreadsheetml/2009/9/main" uri="{B025F937-C7B1-47D3-B67F-A62EFF666E3E}">
          <x14:id>{2AA333DA-7586-485D-B15C-983A57BBABA3}</x14:id>
        </ext>
      </extLst>
    </cfRule>
    <cfRule type="dataBar" priority="94">
      <dataBar>
        <cfvo type="min"/>
        <cfvo type="max"/>
        <color rgb="FFD6007B"/>
      </dataBar>
      <extLst>
        <ext xmlns:x14="http://schemas.microsoft.com/office/spreadsheetml/2009/9/main" uri="{B025F937-C7B1-47D3-B67F-A62EFF666E3E}">
          <x14:id>{685F9B8B-DE5B-4E04-8C61-FC4964571A6F}</x14:id>
        </ext>
      </extLst>
    </cfRule>
  </conditionalFormatting>
  <conditionalFormatting sqref="CC12:CC13">
    <cfRule type="dataBar" priority="92">
      <dataBar>
        <cfvo type="min"/>
        <cfvo type="max"/>
        <color rgb="FFD6007B"/>
      </dataBar>
      <extLst>
        <ext xmlns:x14="http://schemas.microsoft.com/office/spreadsheetml/2009/9/main" uri="{B025F937-C7B1-47D3-B67F-A62EFF666E3E}">
          <x14:id>{3F50CB61-1B44-4DB4-B063-0AF1975E6A01}</x14:id>
        </ext>
      </extLst>
    </cfRule>
  </conditionalFormatting>
  <conditionalFormatting sqref="CC15:CC16">
    <cfRule type="dataBar" priority="91">
      <dataBar>
        <cfvo type="min"/>
        <cfvo type="max"/>
        <color rgb="FFD6007B"/>
      </dataBar>
      <extLst>
        <ext xmlns:x14="http://schemas.microsoft.com/office/spreadsheetml/2009/9/main" uri="{B025F937-C7B1-47D3-B67F-A62EFF666E3E}">
          <x14:id>{B69A2565-E200-433E-9FB3-0885ECCA2FBB}</x14:id>
        </ext>
      </extLst>
    </cfRule>
  </conditionalFormatting>
  <conditionalFormatting sqref="CC18:CC19">
    <cfRule type="dataBar" priority="90">
      <dataBar>
        <cfvo type="min"/>
        <cfvo type="max"/>
        <color rgb="FFD6007B"/>
      </dataBar>
      <extLst>
        <ext xmlns:x14="http://schemas.microsoft.com/office/spreadsheetml/2009/9/main" uri="{B025F937-C7B1-47D3-B67F-A62EFF666E3E}">
          <x14:id>{D87EE631-BA2D-43F7-AFC3-27332070714D}</x14:id>
        </ext>
      </extLst>
    </cfRule>
  </conditionalFormatting>
  <conditionalFormatting sqref="CC21:CC22">
    <cfRule type="dataBar" priority="89">
      <dataBar>
        <cfvo type="min"/>
        <cfvo type="max"/>
        <color rgb="FFD6007B"/>
      </dataBar>
      <extLst>
        <ext xmlns:x14="http://schemas.microsoft.com/office/spreadsheetml/2009/9/main" uri="{B025F937-C7B1-47D3-B67F-A62EFF666E3E}">
          <x14:id>{F114F115-DDF8-4CD6-B158-B896E2B6CDAD}</x14:id>
        </ext>
      </extLst>
    </cfRule>
  </conditionalFormatting>
  <conditionalFormatting sqref="CC24:CC25">
    <cfRule type="dataBar" priority="87">
      <dataBar>
        <cfvo type="min"/>
        <cfvo type="max"/>
        <color rgb="FFD6007B"/>
      </dataBar>
      <extLst>
        <ext xmlns:x14="http://schemas.microsoft.com/office/spreadsheetml/2009/9/main" uri="{B025F937-C7B1-47D3-B67F-A62EFF666E3E}">
          <x14:id>{4CCC0A1A-237C-4AC0-94E9-8ED3CF19E712}</x14:id>
        </ext>
      </extLst>
    </cfRule>
    <cfRule type="dataBar" priority="88">
      <dataBar>
        <cfvo type="min"/>
        <cfvo type="max"/>
        <color rgb="FFD6007B"/>
      </dataBar>
      <extLst>
        <ext xmlns:x14="http://schemas.microsoft.com/office/spreadsheetml/2009/9/main" uri="{B025F937-C7B1-47D3-B67F-A62EFF666E3E}">
          <x14:id>{DEEF2041-A93A-42D3-A07B-873768ED32BC}</x14:id>
        </ext>
      </extLst>
    </cfRule>
  </conditionalFormatting>
  <conditionalFormatting sqref="CE12:CE13">
    <cfRule type="dataBar" priority="86">
      <dataBar>
        <cfvo type="min"/>
        <cfvo type="max"/>
        <color rgb="FFD6007B"/>
      </dataBar>
      <extLst>
        <ext xmlns:x14="http://schemas.microsoft.com/office/spreadsheetml/2009/9/main" uri="{B025F937-C7B1-47D3-B67F-A62EFF666E3E}">
          <x14:id>{820BFEEE-B074-44E2-BE07-C41ABA9692E8}</x14:id>
        </ext>
      </extLst>
    </cfRule>
  </conditionalFormatting>
  <conditionalFormatting sqref="CE15:CE16">
    <cfRule type="dataBar" priority="85">
      <dataBar>
        <cfvo type="min"/>
        <cfvo type="max"/>
        <color rgb="FFD6007B"/>
      </dataBar>
      <extLst>
        <ext xmlns:x14="http://schemas.microsoft.com/office/spreadsheetml/2009/9/main" uri="{B025F937-C7B1-47D3-B67F-A62EFF666E3E}">
          <x14:id>{9E9611D8-D001-4557-8A93-C0481E771A7C}</x14:id>
        </ext>
      </extLst>
    </cfRule>
  </conditionalFormatting>
  <conditionalFormatting sqref="CE18:CE19">
    <cfRule type="dataBar" priority="84">
      <dataBar>
        <cfvo type="min"/>
        <cfvo type="max"/>
        <color rgb="FFD6007B"/>
      </dataBar>
      <extLst>
        <ext xmlns:x14="http://schemas.microsoft.com/office/spreadsheetml/2009/9/main" uri="{B025F937-C7B1-47D3-B67F-A62EFF666E3E}">
          <x14:id>{2D421840-739C-432D-A050-7E6191A0A756}</x14:id>
        </ext>
      </extLst>
    </cfRule>
  </conditionalFormatting>
  <conditionalFormatting sqref="CE21:CE22">
    <cfRule type="dataBar" priority="83">
      <dataBar>
        <cfvo type="min"/>
        <cfvo type="max"/>
        <color rgb="FFD6007B"/>
      </dataBar>
      <extLst>
        <ext xmlns:x14="http://schemas.microsoft.com/office/spreadsheetml/2009/9/main" uri="{B025F937-C7B1-47D3-B67F-A62EFF666E3E}">
          <x14:id>{39EBEB17-57A4-4FE5-BC7A-1063FFBE467B}</x14:id>
        </ext>
      </extLst>
    </cfRule>
  </conditionalFormatting>
  <conditionalFormatting sqref="CE24:CE25">
    <cfRule type="dataBar" priority="81">
      <dataBar>
        <cfvo type="min"/>
        <cfvo type="max"/>
        <color rgb="FFD6007B"/>
      </dataBar>
      <extLst>
        <ext xmlns:x14="http://schemas.microsoft.com/office/spreadsheetml/2009/9/main" uri="{B025F937-C7B1-47D3-B67F-A62EFF666E3E}">
          <x14:id>{BEE266EB-297F-43C2-B16A-3C990CA66999}</x14:id>
        </ext>
      </extLst>
    </cfRule>
    <cfRule type="dataBar" priority="82">
      <dataBar>
        <cfvo type="min"/>
        <cfvo type="max"/>
        <color rgb="FFD6007B"/>
      </dataBar>
      <extLst>
        <ext xmlns:x14="http://schemas.microsoft.com/office/spreadsheetml/2009/9/main" uri="{B025F937-C7B1-47D3-B67F-A62EFF666E3E}">
          <x14:id>{BF5FE723-B3A7-4F0A-BC69-281BE8C50A91}</x14:id>
        </ext>
      </extLst>
    </cfRule>
  </conditionalFormatting>
  <conditionalFormatting sqref="CG12:CG13">
    <cfRule type="dataBar" priority="80">
      <dataBar>
        <cfvo type="min"/>
        <cfvo type="max"/>
        <color rgb="FFD6007B"/>
      </dataBar>
      <extLst>
        <ext xmlns:x14="http://schemas.microsoft.com/office/spreadsheetml/2009/9/main" uri="{B025F937-C7B1-47D3-B67F-A62EFF666E3E}">
          <x14:id>{247F1217-0F0C-4CFC-A37E-FEF32EF34EDC}</x14:id>
        </ext>
      </extLst>
    </cfRule>
  </conditionalFormatting>
  <conditionalFormatting sqref="CG15:CG16">
    <cfRule type="dataBar" priority="79">
      <dataBar>
        <cfvo type="min"/>
        <cfvo type="max"/>
        <color rgb="FFD6007B"/>
      </dataBar>
      <extLst>
        <ext xmlns:x14="http://schemas.microsoft.com/office/spreadsheetml/2009/9/main" uri="{B025F937-C7B1-47D3-B67F-A62EFF666E3E}">
          <x14:id>{42A343D1-E64D-41A6-9360-7A320992298B}</x14:id>
        </ext>
      </extLst>
    </cfRule>
  </conditionalFormatting>
  <conditionalFormatting sqref="CG18:CG19">
    <cfRule type="dataBar" priority="78">
      <dataBar>
        <cfvo type="min"/>
        <cfvo type="max"/>
        <color rgb="FFD6007B"/>
      </dataBar>
      <extLst>
        <ext xmlns:x14="http://schemas.microsoft.com/office/spreadsheetml/2009/9/main" uri="{B025F937-C7B1-47D3-B67F-A62EFF666E3E}">
          <x14:id>{06C59400-1D1A-46F0-85ED-479C46439B2B}</x14:id>
        </ext>
      </extLst>
    </cfRule>
  </conditionalFormatting>
  <conditionalFormatting sqref="CG21:CG22">
    <cfRule type="dataBar" priority="77">
      <dataBar>
        <cfvo type="min"/>
        <cfvo type="max"/>
        <color rgb="FFD6007B"/>
      </dataBar>
      <extLst>
        <ext xmlns:x14="http://schemas.microsoft.com/office/spreadsheetml/2009/9/main" uri="{B025F937-C7B1-47D3-B67F-A62EFF666E3E}">
          <x14:id>{F592EEE4-5E82-4F8A-A637-E61DB4392DB4}</x14:id>
        </ext>
      </extLst>
    </cfRule>
  </conditionalFormatting>
  <conditionalFormatting sqref="CG24:CG25">
    <cfRule type="dataBar" priority="75">
      <dataBar>
        <cfvo type="min"/>
        <cfvo type="max"/>
        <color rgb="FFD6007B"/>
      </dataBar>
      <extLst>
        <ext xmlns:x14="http://schemas.microsoft.com/office/spreadsheetml/2009/9/main" uri="{B025F937-C7B1-47D3-B67F-A62EFF666E3E}">
          <x14:id>{520293D5-9FE7-4978-803A-9E0C1C09252B}</x14:id>
        </ext>
      </extLst>
    </cfRule>
    <cfRule type="dataBar" priority="76">
      <dataBar>
        <cfvo type="min"/>
        <cfvo type="max"/>
        <color rgb="FFD6007B"/>
      </dataBar>
      <extLst>
        <ext xmlns:x14="http://schemas.microsoft.com/office/spreadsheetml/2009/9/main" uri="{B025F937-C7B1-47D3-B67F-A62EFF666E3E}">
          <x14:id>{30A9EF50-F2CE-4B05-A892-6CFAE9EF0049}</x14:id>
        </ext>
      </extLst>
    </cfRule>
  </conditionalFormatting>
  <conditionalFormatting sqref="CI12:CI13">
    <cfRule type="dataBar" priority="74">
      <dataBar>
        <cfvo type="min"/>
        <cfvo type="max"/>
        <color rgb="FFD6007B"/>
      </dataBar>
      <extLst>
        <ext xmlns:x14="http://schemas.microsoft.com/office/spreadsheetml/2009/9/main" uri="{B025F937-C7B1-47D3-B67F-A62EFF666E3E}">
          <x14:id>{8423C943-D670-4E7F-885C-7EEEE82769F3}</x14:id>
        </ext>
      </extLst>
    </cfRule>
  </conditionalFormatting>
  <conditionalFormatting sqref="CI15:CI16">
    <cfRule type="dataBar" priority="73">
      <dataBar>
        <cfvo type="min"/>
        <cfvo type="max"/>
        <color rgb="FFD6007B"/>
      </dataBar>
      <extLst>
        <ext xmlns:x14="http://schemas.microsoft.com/office/spreadsheetml/2009/9/main" uri="{B025F937-C7B1-47D3-B67F-A62EFF666E3E}">
          <x14:id>{37CC653B-7F7F-4A1B-B8D9-612DBB466291}</x14:id>
        </ext>
      </extLst>
    </cfRule>
  </conditionalFormatting>
  <conditionalFormatting sqref="CI18:CI19">
    <cfRule type="dataBar" priority="72">
      <dataBar>
        <cfvo type="min"/>
        <cfvo type="max"/>
        <color rgb="FFD6007B"/>
      </dataBar>
      <extLst>
        <ext xmlns:x14="http://schemas.microsoft.com/office/spreadsheetml/2009/9/main" uri="{B025F937-C7B1-47D3-B67F-A62EFF666E3E}">
          <x14:id>{40D02088-30EA-4E51-8C21-D09B3E005763}</x14:id>
        </ext>
      </extLst>
    </cfRule>
  </conditionalFormatting>
  <conditionalFormatting sqref="CI21:CI22">
    <cfRule type="dataBar" priority="71">
      <dataBar>
        <cfvo type="min"/>
        <cfvo type="max"/>
        <color rgb="FFD6007B"/>
      </dataBar>
      <extLst>
        <ext xmlns:x14="http://schemas.microsoft.com/office/spreadsheetml/2009/9/main" uri="{B025F937-C7B1-47D3-B67F-A62EFF666E3E}">
          <x14:id>{41F3CC75-3036-4E63-868D-CAB2DB4789C2}</x14:id>
        </ext>
      </extLst>
    </cfRule>
  </conditionalFormatting>
  <conditionalFormatting sqref="CI24:CI25">
    <cfRule type="dataBar" priority="69">
      <dataBar>
        <cfvo type="min"/>
        <cfvo type="max"/>
        <color rgb="FFD6007B"/>
      </dataBar>
      <extLst>
        <ext xmlns:x14="http://schemas.microsoft.com/office/spreadsheetml/2009/9/main" uri="{B025F937-C7B1-47D3-B67F-A62EFF666E3E}">
          <x14:id>{2712580A-5ED7-48BE-A7A0-DC7FCEBFE8B2}</x14:id>
        </ext>
      </extLst>
    </cfRule>
    <cfRule type="dataBar" priority="70">
      <dataBar>
        <cfvo type="min"/>
        <cfvo type="max"/>
        <color rgb="FFD6007B"/>
      </dataBar>
      <extLst>
        <ext xmlns:x14="http://schemas.microsoft.com/office/spreadsheetml/2009/9/main" uri="{B025F937-C7B1-47D3-B67F-A62EFF666E3E}">
          <x14:id>{4EA2A2C8-3A78-4124-A4E0-98454DA251A4}</x14:id>
        </ext>
      </extLst>
    </cfRule>
  </conditionalFormatting>
  <conditionalFormatting sqref="CK9:CK10">
    <cfRule type="dataBar" priority="540">
      <dataBar>
        <cfvo type="min"/>
        <cfvo type="max"/>
        <color rgb="FFD6007B"/>
      </dataBar>
      <extLst>
        <ext xmlns:x14="http://schemas.microsoft.com/office/spreadsheetml/2009/9/main" uri="{B025F937-C7B1-47D3-B67F-A62EFF666E3E}">
          <x14:id>{830549AB-A344-4D30-85E2-CAA507113CAD}</x14:id>
        </ext>
      </extLst>
    </cfRule>
    <cfRule type="dataBar" priority="541">
      <dataBar>
        <cfvo type="min"/>
        <cfvo type="max"/>
        <color rgb="FFD6007B"/>
      </dataBar>
      <extLst>
        <ext xmlns:x14="http://schemas.microsoft.com/office/spreadsheetml/2009/9/main" uri="{B025F937-C7B1-47D3-B67F-A62EFF666E3E}">
          <x14:id>{1B1F86B3-8CA4-40B3-8BFA-3ACC9DF3718C}</x14:id>
        </ext>
      </extLst>
    </cfRule>
  </conditionalFormatting>
  <conditionalFormatting sqref="CK12:CK13">
    <cfRule type="dataBar" priority="49">
      <dataBar>
        <cfvo type="min"/>
        <cfvo type="max"/>
        <color rgb="FFD6007B"/>
      </dataBar>
      <extLst>
        <ext xmlns:x14="http://schemas.microsoft.com/office/spreadsheetml/2009/9/main" uri="{B025F937-C7B1-47D3-B67F-A62EFF666E3E}">
          <x14:id>{7321C891-94EA-4488-85EC-3654A86503A8}</x14:id>
        </ext>
      </extLst>
    </cfRule>
    <cfRule type="dataBar" priority="50">
      <dataBar>
        <cfvo type="min"/>
        <cfvo type="max"/>
        <color rgb="FFD6007B"/>
      </dataBar>
      <extLst>
        <ext xmlns:x14="http://schemas.microsoft.com/office/spreadsheetml/2009/9/main" uri="{B025F937-C7B1-47D3-B67F-A62EFF666E3E}">
          <x14:id>{607C0D29-2FD2-425B-A7FE-80FE8B218802}</x14:id>
        </ext>
      </extLst>
    </cfRule>
  </conditionalFormatting>
  <conditionalFormatting sqref="CK15:CK16">
    <cfRule type="dataBar" priority="47">
      <dataBar>
        <cfvo type="min"/>
        <cfvo type="max"/>
        <color rgb="FFD6007B"/>
      </dataBar>
      <extLst>
        <ext xmlns:x14="http://schemas.microsoft.com/office/spreadsheetml/2009/9/main" uri="{B025F937-C7B1-47D3-B67F-A62EFF666E3E}">
          <x14:id>{BC2A6EC1-5284-4D4B-BA4D-7E843DBA1D10}</x14:id>
        </ext>
      </extLst>
    </cfRule>
    <cfRule type="dataBar" priority="48">
      <dataBar>
        <cfvo type="min"/>
        <cfvo type="max"/>
        <color rgb="FFD6007B"/>
      </dataBar>
      <extLst>
        <ext xmlns:x14="http://schemas.microsoft.com/office/spreadsheetml/2009/9/main" uri="{B025F937-C7B1-47D3-B67F-A62EFF666E3E}">
          <x14:id>{93C0456A-BF47-44E4-8D42-7ECB40E84232}</x14:id>
        </ext>
      </extLst>
    </cfRule>
  </conditionalFormatting>
  <conditionalFormatting sqref="CK18:CK19">
    <cfRule type="dataBar" priority="45">
      <dataBar>
        <cfvo type="min"/>
        <cfvo type="max"/>
        <color rgb="FFD6007B"/>
      </dataBar>
      <extLst>
        <ext xmlns:x14="http://schemas.microsoft.com/office/spreadsheetml/2009/9/main" uri="{B025F937-C7B1-47D3-B67F-A62EFF666E3E}">
          <x14:id>{ACA3F1A9-804C-466D-8855-75761AF2896C}</x14:id>
        </ext>
      </extLst>
    </cfRule>
    <cfRule type="dataBar" priority="46">
      <dataBar>
        <cfvo type="min"/>
        <cfvo type="max"/>
        <color rgb="FFD6007B"/>
      </dataBar>
      <extLst>
        <ext xmlns:x14="http://schemas.microsoft.com/office/spreadsheetml/2009/9/main" uri="{B025F937-C7B1-47D3-B67F-A62EFF666E3E}">
          <x14:id>{4F55CFBB-2D58-4BBC-822F-ABDE0C67639F}</x14:id>
        </ext>
      </extLst>
    </cfRule>
  </conditionalFormatting>
  <conditionalFormatting sqref="CK21:CK22">
    <cfRule type="dataBar" priority="43">
      <dataBar>
        <cfvo type="min"/>
        <cfvo type="max"/>
        <color rgb="FFD6007B"/>
      </dataBar>
      <extLst>
        <ext xmlns:x14="http://schemas.microsoft.com/office/spreadsheetml/2009/9/main" uri="{B025F937-C7B1-47D3-B67F-A62EFF666E3E}">
          <x14:id>{64291F07-2D40-4BFC-AABE-63ACAEFB527D}</x14:id>
        </ext>
      </extLst>
    </cfRule>
    <cfRule type="dataBar" priority="44">
      <dataBar>
        <cfvo type="min"/>
        <cfvo type="max"/>
        <color rgb="FFD6007B"/>
      </dataBar>
      <extLst>
        <ext xmlns:x14="http://schemas.microsoft.com/office/spreadsheetml/2009/9/main" uri="{B025F937-C7B1-47D3-B67F-A62EFF666E3E}">
          <x14:id>{88F237AE-ACF3-4B6B-BA18-ECADC7F45A14}</x14:id>
        </ext>
      </extLst>
    </cfRule>
  </conditionalFormatting>
  <conditionalFormatting sqref="CK24:CK25">
    <cfRule type="dataBar" priority="41">
      <dataBar>
        <cfvo type="min"/>
        <cfvo type="max"/>
        <color rgb="FFD6007B"/>
      </dataBar>
      <extLst>
        <ext xmlns:x14="http://schemas.microsoft.com/office/spreadsheetml/2009/9/main" uri="{B025F937-C7B1-47D3-B67F-A62EFF666E3E}">
          <x14:id>{BC97FD91-DD03-4EE8-ABDD-8BC1F6A6E38B}</x14:id>
        </ext>
      </extLst>
    </cfRule>
    <cfRule type="dataBar" priority="42">
      <dataBar>
        <cfvo type="min"/>
        <cfvo type="max"/>
        <color rgb="FFD6007B"/>
      </dataBar>
      <extLst>
        <ext xmlns:x14="http://schemas.microsoft.com/office/spreadsheetml/2009/9/main" uri="{B025F937-C7B1-47D3-B67F-A62EFF666E3E}">
          <x14:id>{F984A77B-2A40-445D-9836-5B2DC8ED9A57}</x14:id>
        </ext>
      </extLst>
    </cfRule>
  </conditionalFormatting>
  <conditionalFormatting sqref="BC9:BC10 BG9:BG10 BK9:BK10 BI9:BI10 BM9:BM10 BO9:BO10 BQ9:BQ10 BS9:BS10 BU9:BU10 BY9:BY10 CA9:CA10 CC9:CC10 CE9:CE10 CG9:CG10 CI9:CI10 BE9:BE10 BW9:BW10">
    <cfRule type="dataBar" priority="853">
      <dataBar>
        <cfvo type="min"/>
        <cfvo type="max"/>
        <color rgb="FFD6007B"/>
      </dataBar>
      <extLst>
        <ext xmlns:x14="http://schemas.microsoft.com/office/spreadsheetml/2009/9/main" uri="{B025F937-C7B1-47D3-B67F-A62EFF666E3E}">
          <x14:id>{5BF3CD0E-D325-43B6-9E68-4CDA78FF4D26}</x14:id>
        </ext>
      </extLst>
    </cfRule>
  </conditionalFormatting>
  <conditionalFormatting sqref="BC9:BC22 BE9:BE22 BG9:BG22 BI9:BI22 BM9:BM22 BO9:BO22 BQ9:BQ22 BS9:BS22 BU9:BU22 BW9:BW22 BY9:BY22 CA9:CA22 CC9:CC22 CE9:CE22 CG9:CG22 CI9:CI22 BK9:BK22">
    <cfRule type="dataBar" priority="870">
      <dataBar>
        <cfvo type="min"/>
        <cfvo type="max"/>
        <color rgb="FFD6007B"/>
      </dataBar>
      <extLst>
        <ext xmlns:x14="http://schemas.microsoft.com/office/spreadsheetml/2009/9/main" uri="{B025F937-C7B1-47D3-B67F-A62EFF666E3E}">
          <x14:id>{5C83DC14-F27F-4A91-BC2C-27DD801AE0F5}</x14:id>
        </ext>
      </extLst>
    </cfRule>
  </conditionalFormatting>
  <conditionalFormatting sqref="BC12:BC13 BG12:BG13 BK12:BK13 BI12:BI13 BM12:BM13 BO12:BO13 BQ12:BQ13 BS12:BS13 BW12:BW13 BU12:BU13 BY12:BY13 CA12:CA13 CC12:CC13 CE12:CE13 CG12:CG13 CI12:CI13 BE12:BE13">
    <cfRule type="dataBar" priority="887">
      <dataBar>
        <cfvo type="min"/>
        <cfvo type="max"/>
        <color rgb="FFD6007B"/>
      </dataBar>
      <extLst>
        <ext xmlns:x14="http://schemas.microsoft.com/office/spreadsheetml/2009/9/main" uri="{B025F937-C7B1-47D3-B67F-A62EFF666E3E}">
          <x14:id>{390D137A-8D1F-49B6-96A3-843A34E48222}</x14:id>
        </ext>
      </extLst>
    </cfRule>
  </conditionalFormatting>
  <conditionalFormatting sqref="BC15:BC16 BG15:BG16 BK15:BK16 BI15:BI16 BM15:BM16 BO15:BO16 BQ15:BQ16 BS15:BS16 BW15:BW16 BU15:BU16 BY15:BY16 CA15:CA16 CC15:CC16 CE15:CE16 CG15:CG16 CI15:CI16 BE15:BE16">
    <cfRule type="dataBar" priority="904">
      <dataBar>
        <cfvo type="min"/>
        <cfvo type="max"/>
        <color rgb="FFD6007B"/>
      </dataBar>
      <extLst>
        <ext xmlns:x14="http://schemas.microsoft.com/office/spreadsheetml/2009/9/main" uri="{B025F937-C7B1-47D3-B67F-A62EFF666E3E}">
          <x14:id>{B8004E41-1195-4E64-9B99-1E6AEEDEBBE4}</x14:id>
        </ext>
      </extLst>
    </cfRule>
  </conditionalFormatting>
  <conditionalFormatting sqref="BC11 BC17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BE11 BE17 BE14 BE20">
    <cfRule type="dataBar" priority="921">
      <dataBar>
        <cfvo type="min"/>
        <cfvo type="max"/>
        <color rgb="FFD6007B"/>
      </dataBar>
      <extLst>
        <ext xmlns:x14="http://schemas.microsoft.com/office/spreadsheetml/2009/9/main" uri="{B025F937-C7B1-47D3-B67F-A62EFF666E3E}">
          <x14:id>{F8DA3286-8CE8-4B40-AF41-54CA18350790}</x14:id>
        </ext>
      </extLst>
    </cfRule>
  </conditionalFormatting>
  <conditionalFormatting sqref="BC18:BC19 BG18:BG19 BK18:BK19 BI18:BI19 BM18:BM19 BO18:BO19 BQ18:BQ19 BS18:BS19 BW18:BW19 BU18:BU19 BY18:BY19 CA18:CA19 CC18:CC19 CE18:CE19 CG18:CG19 CI18:CI19 BE18:BE19">
    <cfRule type="dataBar" priority="989">
      <dataBar>
        <cfvo type="min"/>
        <cfvo type="max"/>
        <color rgb="FFD6007B"/>
      </dataBar>
      <extLst>
        <ext xmlns:x14="http://schemas.microsoft.com/office/spreadsheetml/2009/9/main" uri="{B025F937-C7B1-47D3-B67F-A62EFF666E3E}">
          <x14:id>{082FB9AB-E985-4281-B8E7-53B5C38546E7}</x14:id>
        </ext>
      </extLst>
    </cfRule>
  </conditionalFormatting>
  <conditionalFormatting sqref="BC21:BC22 BG21:BG22 BK21:BK22 BI21:BI22 BM21:BM22 BO21:BO22 BQ21:BQ22 BS21:BS22 BW21:BW22 BU21:BU22 BY21:BY22 CA21:CA22 CC21:CC22 CE21:CE22 CG21:CG22 CI21:CI22 BE21:BE22">
    <cfRule type="dataBar" priority="1006">
      <dataBar>
        <cfvo type="min"/>
        <cfvo type="max"/>
        <color rgb="FFD6007B"/>
      </dataBar>
      <extLst>
        <ext xmlns:x14="http://schemas.microsoft.com/office/spreadsheetml/2009/9/main" uri="{B025F937-C7B1-47D3-B67F-A62EFF666E3E}">
          <x14:id>{E1CCF2D5-D78C-4051-9E41-DC3581DA821B}</x14:id>
        </ext>
      </extLst>
    </cfRule>
  </conditionalFormatting>
  <conditionalFormatting sqref="Q12:Q13">
    <cfRule type="dataBar" priority="40">
      <dataBar>
        <cfvo type="min"/>
        <cfvo type="max"/>
        <color rgb="FFD6007B"/>
      </dataBar>
      <extLst>
        <ext xmlns:x14="http://schemas.microsoft.com/office/spreadsheetml/2009/9/main" uri="{B025F937-C7B1-47D3-B67F-A62EFF666E3E}">
          <x14:id>{B3513E72-7FE6-4187-B7B3-6C233C33506D}</x14:id>
        </ext>
      </extLst>
    </cfRule>
  </conditionalFormatting>
  <conditionalFormatting sqref="Q15:Q16">
    <cfRule type="dataBar" priority="39">
      <dataBar>
        <cfvo type="min"/>
        <cfvo type="max"/>
        <color rgb="FFD6007B"/>
      </dataBar>
      <extLst>
        <ext xmlns:x14="http://schemas.microsoft.com/office/spreadsheetml/2009/9/main" uri="{B025F937-C7B1-47D3-B67F-A62EFF666E3E}">
          <x14:id>{BD5413D0-64BC-453A-AC1D-EFEB63109F43}</x14:id>
        </ext>
      </extLst>
    </cfRule>
  </conditionalFormatting>
  <conditionalFormatting sqref="Q18:Q19">
    <cfRule type="dataBar" priority="38">
      <dataBar>
        <cfvo type="min"/>
        <cfvo type="max"/>
        <color rgb="FFD6007B"/>
      </dataBar>
      <extLst>
        <ext xmlns:x14="http://schemas.microsoft.com/office/spreadsheetml/2009/9/main" uri="{B025F937-C7B1-47D3-B67F-A62EFF666E3E}">
          <x14:id>{00E816E6-C751-48CE-9C7B-ECDAF5C82542}</x14:id>
        </ext>
      </extLst>
    </cfRule>
  </conditionalFormatting>
  <conditionalFormatting sqref="Q21:Q22">
    <cfRule type="dataBar" priority="37">
      <dataBar>
        <cfvo type="min"/>
        <cfvo type="max"/>
        <color rgb="FFD6007B"/>
      </dataBar>
      <extLst>
        <ext xmlns:x14="http://schemas.microsoft.com/office/spreadsheetml/2009/9/main" uri="{B025F937-C7B1-47D3-B67F-A62EFF666E3E}">
          <x14:id>{A54701AE-1A3A-4876-9E52-284D57396D4F}</x14:id>
        </ext>
      </extLst>
    </cfRule>
  </conditionalFormatting>
  <conditionalFormatting sqref="Q24:Q25">
    <cfRule type="dataBar" priority="35">
      <dataBar>
        <cfvo type="min"/>
        <cfvo type="max"/>
        <color rgb="FFD6007B"/>
      </dataBar>
      <extLst>
        <ext xmlns:x14="http://schemas.microsoft.com/office/spreadsheetml/2009/9/main" uri="{B025F937-C7B1-47D3-B67F-A62EFF666E3E}">
          <x14:id>{25E62F1F-3A74-4D26-805B-3A1B39A9B55D}</x14:id>
        </ext>
      </extLst>
    </cfRule>
  </conditionalFormatting>
  <conditionalFormatting sqref="Q24:Q25">
    <cfRule type="dataBar" priority="36">
      <dataBar>
        <cfvo type="min"/>
        <cfvo type="max"/>
        <color rgb="FFD6007B"/>
      </dataBar>
      <extLst>
        <ext xmlns:x14="http://schemas.microsoft.com/office/spreadsheetml/2009/9/main" uri="{B025F937-C7B1-47D3-B67F-A62EFF666E3E}">
          <x14:id>{0782CCBC-E9EA-4143-A49A-46F373D71256}</x14:id>
        </ext>
      </extLst>
    </cfRule>
  </conditionalFormatting>
  <conditionalFormatting sqref="S12:S13">
    <cfRule type="dataBar" priority="33">
      <dataBar>
        <cfvo type="min"/>
        <cfvo type="max"/>
        <color rgb="FFD6007B"/>
      </dataBar>
      <extLst>
        <ext xmlns:x14="http://schemas.microsoft.com/office/spreadsheetml/2009/9/main" uri="{B025F937-C7B1-47D3-B67F-A62EFF666E3E}">
          <x14:id>{AE078089-39AF-44A5-B0B1-AC5E332AF048}</x14:id>
        </ext>
      </extLst>
    </cfRule>
    <cfRule type="dataBar" priority="34">
      <dataBar>
        <cfvo type="min"/>
        <cfvo type="max"/>
        <color rgb="FFD6007B"/>
      </dataBar>
      <extLst>
        <ext xmlns:x14="http://schemas.microsoft.com/office/spreadsheetml/2009/9/main" uri="{B025F937-C7B1-47D3-B67F-A62EFF666E3E}">
          <x14:id>{BF01D5B6-7935-4E49-A383-658B5F19ACE2}</x14:id>
        </ext>
      </extLst>
    </cfRule>
  </conditionalFormatting>
  <conditionalFormatting sqref="S15:S16">
    <cfRule type="dataBar" priority="31">
      <dataBar>
        <cfvo type="min"/>
        <cfvo type="max"/>
        <color rgb="FFD6007B"/>
      </dataBar>
      <extLst>
        <ext xmlns:x14="http://schemas.microsoft.com/office/spreadsheetml/2009/9/main" uri="{B025F937-C7B1-47D3-B67F-A62EFF666E3E}">
          <x14:id>{E92B623D-E557-46CC-9643-F7469BC2C615}</x14:id>
        </ext>
      </extLst>
    </cfRule>
    <cfRule type="dataBar" priority="32">
      <dataBar>
        <cfvo type="min"/>
        <cfvo type="max"/>
        <color rgb="FFD6007B"/>
      </dataBar>
      <extLst>
        <ext xmlns:x14="http://schemas.microsoft.com/office/spreadsheetml/2009/9/main" uri="{B025F937-C7B1-47D3-B67F-A62EFF666E3E}">
          <x14:id>{49A23BFA-03C1-4B84-9055-52B404C9442A}</x14:id>
        </ext>
      </extLst>
    </cfRule>
  </conditionalFormatting>
  <conditionalFormatting sqref="S18:S19">
    <cfRule type="dataBar" priority="29">
      <dataBar>
        <cfvo type="min"/>
        <cfvo type="max"/>
        <color rgb="FFD6007B"/>
      </dataBar>
      <extLst>
        <ext xmlns:x14="http://schemas.microsoft.com/office/spreadsheetml/2009/9/main" uri="{B025F937-C7B1-47D3-B67F-A62EFF666E3E}">
          <x14:id>{9EDECE16-5CDF-4A2C-B6E9-67792D5C22F4}</x14:id>
        </ext>
      </extLst>
    </cfRule>
    <cfRule type="dataBar" priority="30">
      <dataBar>
        <cfvo type="min"/>
        <cfvo type="max"/>
        <color rgb="FFD6007B"/>
      </dataBar>
      <extLst>
        <ext xmlns:x14="http://schemas.microsoft.com/office/spreadsheetml/2009/9/main" uri="{B025F937-C7B1-47D3-B67F-A62EFF666E3E}">
          <x14:id>{5F08BFAB-CA80-4134-9F09-0895245EDA6F}</x14:id>
        </ext>
      </extLst>
    </cfRule>
  </conditionalFormatting>
  <conditionalFormatting sqref="S21:S22">
    <cfRule type="dataBar" priority="27">
      <dataBar>
        <cfvo type="min"/>
        <cfvo type="max"/>
        <color rgb="FFD6007B"/>
      </dataBar>
      <extLst>
        <ext xmlns:x14="http://schemas.microsoft.com/office/spreadsheetml/2009/9/main" uri="{B025F937-C7B1-47D3-B67F-A62EFF666E3E}">
          <x14:id>{C382F6E3-BEF2-4905-912F-3AC7F3750167}</x14:id>
        </ext>
      </extLst>
    </cfRule>
    <cfRule type="dataBar" priority="28">
      <dataBar>
        <cfvo type="min"/>
        <cfvo type="max"/>
        <color rgb="FFD6007B"/>
      </dataBar>
      <extLst>
        <ext xmlns:x14="http://schemas.microsoft.com/office/spreadsheetml/2009/9/main" uri="{B025F937-C7B1-47D3-B67F-A62EFF666E3E}">
          <x14:id>{C511AA36-A68D-4489-912F-98478A0E7062}</x14:id>
        </ext>
      </extLst>
    </cfRule>
  </conditionalFormatting>
  <conditionalFormatting sqref="S24:S25">
    <cfRule type="dataBar" priority="25">
      <dataBar>
        <cfvo type="min"/>
        <cfvo type="max"/>
        <color rgb="FFD6007B"/>
      </dataBar>
      <extLst>
        <ext xmlns:x14="http://schemas.microsoft.com/office/spreadsheetml/2009/9/main" uri="{B025F937-C7B1-47D3-B67F-A62EFF666E3E}">
          <x14:id>{0FC03B87-0142-4A81-8136-222A303BC4C4}</x14:id>
        </ext>
      </extLst>
    </cfRule>
    <cfRule type="dataBar" priority="26">
      <dataBar>
        <cfvo type="min"/>
        <cfvo type="max"/>
        <color rgb="FFD6007B"/>
      </dataBar>
      <extLst>
        <ext xmlns:x14="http://schemas.microsoft.com/office/spreadsheetml/2009/9/main" uri="{B025F937-C7B1-47D3-B67F-A62EFF666E3E}">
          <x14:id>{D0248853-A50F-4C6A-B01B-6AD11F536D35}</x14:id>
        </ext>
      </extLst>
    </cfRule>
  </conditionalFormatting>
  <conditionalFormatting sqref="AI12:AI13">
    <cfRule type="dataBar" priority="24">
      <dataBar>
        <cfvo type="min"/>
        <cfvo type="max"/>
        <color rgb="FFD6007B"/>
      </dataBar>
      <extLst>
        <ext xmlns:x14="http://schemas.microsoft.com/office/spreadsheetml/2009/9/main" uri="{B025F937-C7B1-47D3-B67F-A62EFF666E3E}">
          <x14:id>{1EB391FE-F982-4095-AB64-53CD3101D209}</x14:id>
        </ext>
      </extLst>
    </cfRule>
  </conditionalFormatting>
  <conditionalFormatting sqref="AI15:AI16">
    <cfRule type="dataBar" priority="23">
      <dataBar>
        <cfvo type="min"/>
        <cfvo type="max"/>
        <color rgb="FFD6007B"/>
      </dataBar>
      <extLst>
        <ext xmlns:x14="http://schemas.microsoft.com/office/spreadsheetml/2009/9/main" uri="{B025F937-C7B1-47D3-B67F-A62EFF666E3E}">
          <x14:id>{3EB05779-3FCF-4DC6-802C-B2CD0EDCE339}</x14:id>
        </ext>
      </extLst>
    </cfRule>
  </conditionalFormatting>
  <conditionalFormatting sqref="AI18:AI19">
    <cfRule type="dataBar" priority="22">
      <dataBar>
        <cfvo type="min"/>
        <cfvo type="max"/>
        <color rgb="FFD6007B"/>
      </dataBar>
      <extLst>
        <ext xmlns:x14="http://schemas.microsoft.com/office/spreadsheetml/2009/9/main" uri="{B025F937-C7B1-47D3-B67F-A62EFF666E3E}">
          <x14:id>{5FA82402-DEA0-409F-8CB0-67AEC355200B}</x14:id>
        </ext>
      </extLst>
    </cfRule>
  </conditionalFormatting>
  <conditionalFormatting sqref="AI21:AI22">
    <cfRule type="dataBar" priority="21">
      <dataBar>
        <cfvo type="min"/>
        <cfvo type="max"/>
        <color rgb="FFD6007B"/>
      </dataBar>
      <extLst>
        <ext xmlns:x14="http://schemas.microsoft.com/office/spreadsheetml/2009/9/main" uri="{B025F937-C7B1-47D3-B67F-A62EFF666E3E}">
          <x14:id>{47D69ED3-F35B-40C4-A757-D95162D18DCF}</x14:id>
        </ext>
      </extLst>
    </cfRule>
  </conditionalFormatting>
  <conditionalFormatting sqref="AI24:AI25">
    <cfRule type="dataBar" priority="20">
      <dataBar>
        <cfvo type="min"/>
        <cfvo type="max"/>
        <color rgb="FFD6007B"/>
      </dataBar>
      <extLst>
        <ext xmlns:x14="http://schemas.microsoft.com/office/spreadsheetml/2009/9/main" uri="{B025F937-C7B1-47D3-B67F-A62EFF666E3E}">
          <x14:id>{A9945FAA-F08D-4A59-9D38-1F291AF41553}</x14:id>
        </ext>
      </extLst>
    </cfRule>
  </conditionalFormatting>
  <conditionalFormatting sqref="AI24:AI25">
    <cfRule type="dataBar" priority="19">
      <dataBar>
        <cfvo type="min"/>
        <cfvo type="max"/>
        <color rgb="FFD6007B"/>
      </dataBar>
      <extLst>
        <ext xmlns:x14="http://schemas.microsoft.com/office/spreadsheetml/2009/9/main" uri="{B025F937-C7B1-47D3-B67F-A62EFF666E3E}">
          <x14:id>{2E98F6EF-0BFA-489B-9F8B-851CDA55FEAA}</x14:id>
        </ext>
      </extLst>
    </cfRule>
  </conditionalFormatting>
  <conditionalFormatting sqref="AS12:AS13">
    <cfRule type="dataBar" priority="18">
      <dataBar>
        <cfvo type="min"/>
        <cfvo type="max"/>
        <color rgb="FFD6007B"/>
      </dataBar>
      <extLst>
        <ext xmlns:x14="http://schemas.microsoft.com/office/spreadsheetml/2009/9/main" uri="{B025F937-C7B1-47D3-B67F-A62EFF666E3E}">
          <x14:id>{1D3DF06A-BFE7-4653-91BD-035D9197217F}</x14:id>
        </ext>
      </extLst>
    </cfRule>
  </conditionalFormatting>
  <conditionalFormatting sqref="AS15:AS16">
    <cfRule type="dataBar" priority="17">
      <dataBar>
        <cfvo type="min"/>
        <cfvo type="max"/>
        <color rgb="FFD6007B"/>
      </dataBar>
      <extLst>
        <ext xmlns:x14="http://schemas.microsoft.com/office/spreadsheetml/2009/9/main" uri="{B025F937-C7B1-47D3-B67F-A62EFF666E3E}">
          <x14:id>{541C5A53-D60A-4830-931B-113956066157}</x14:id>
        </ext>
      </extLst>
    </cfRule>
  </conditionalFormatting>
  <conditionalFormatting sqref="AS18:AS19">
    <cfRule type="dataBar" priority="16">
      <dataBar>
        <cfvo type="min"/>
        <cfvo type="max"/>
        <color rgb="FFD6007B"/>
      </dataBar>
      <extLst>
        <ext xmlns:x14="http://schemas.microsoft.com/office/spreadsheetml/2009/9/main" uri="{B025F937-C7B1-47D3-B67F-A62EFF666E3E}">
          <x14:id>{64E42F9C-5310-4F88-B1ED-D2E714E0DD73}</x14:id>
        </ext>
      </extLst>
    </cfRule>
  </conditionalFormatting>
  <conditionalFormatting sqref="AS21:AS22">
    <cfRule type="dataBar" priority="15">
      <dataBar>
        <cfvo type="min"/>
        <cfvo type="max"/>
        <color rgb="FFD6007B"/>
      </dataBar>
      <extLst>
        <ext xmlns:x14="http://schemas.microsoft.com/office/spreadsheetml/2009/9/main" uri="{B025F937-C7B1-47D3-B67F-A62EFF666E3E}">
          <x14:id>{55D9C8E8-1F20-4FD8-868D-3302AC74D102}</x14:id>
        </ext>
      </extLst>
    </cfRule>
  </conditionalFormatting>
  <conditionalFormatting sqref="AS24:AS25">
    <cfRule type="dataBar" priority="14">
      <dataBar>
        <cfvo type="min"/>
        <cfvo type="max"/>
        <color rgb="FFD6007B"/>
      </dataBar>
      <extLst>
        <ext xmlns:x14="http://schemas.microsoft.com/office/spreadsheetml/2009/9/main" uri="{B025F937-C7B1-47D3-B67F-A62EFF666E3E}">
          <x14:id>{AE025475-09D8-495F-9893-EC4F7F976CA9}</x14:id>
        </ext>
      </extLst>
    </cfRule>
  </conditionalFormatting>
  <conditionalFormatting sqref="AS24:AS25">
    <cfRule type="dataBar" priority="13">
      <dataBar>
        <cfvo type="min"/>
        <cfvo type="max"/>
        <color rgb="FFD6007B"/>
      </dataBar>
      <extLst>
        <ext xmlns:x14="http://schemas.microsoft.com/office/spreadsheetml/2009/9/main" uri="{B025F937-C7B1-47D3-B67F-A62EFF666E3E}">
          <x14:id>{B12D2CA8-6783-4D80-AD44-EFE1972CC94B}</x14:id>
        </ext>
      </extLst>
    </cfRule>
  </conditionalFormatting>
  <conditionalFormatting sqref="AU12:AU13">
    <cfRule type="dataBar" priority="12">
      <dataBar>
        <cfvo type="min"/>
        <cfvo type="max"/>
        <color rgb="FFD6007B"/>
      </dataBar>
      <extLst>
        <ext xmlns:x14="http://schemas.microsoft.com/office/spreadsheetml/2009/9/main" uri="{B025F937-C7B1-47D3-B67F-A62EFF666E3E}">
          <x14:id>{95D8A8CD-2555-43B3-8EA7-A328EDD47147}</x14:id>
        </ext>
      </extLst>
    </cfRule>
  </conditionalFormatting>
  <conditionalFormatting sqref="AU15:AU16">
    <cfRule type="dataBar" priority="11">
      <dataBar>
        <cfvo type="min"/>
        <cfvo type="max"/>
        <color rgb="FFD6007B"/>
      </dataBar>
      <extLst>
        <ext xmlns:x14="http://schemas.microsoft.com/office/spreadsheetml/2009/9/main" uri="{B025F937-C7B1-47D3-B67F-A62EFF666E3E}">
          <x14:id>{CB64B4F3-8792-4853-B26D-909DFE319588}</x14:id>
        </ext>
      </extLst>
    </cfRule>
  </conditionalFormatting>
  <conditionalFormatting sqref="AU18:AU19">
    <cfRule type="dataBar" priority="10">
      <dataBar>
        <cfvo type="min"/>
        <cfvo type="max"/>
        <color rgb="FFD6007B"/>
      </dataBar>
      <extLst>
        <ext xmlns:x14="http://schemas.microsoft.com/office/spreadsheetml/2009/9/main" uri="{B025F937-C7B1-47D3-B67F-A62EFF666E3E}">
          <x14:id>{CB62105F-665A-4065-A9BD-3F5FE5549069}</x14:id>
        </ext>
      </extLst>
    </cfRule>
  </conditionalFormatting>
  <conditionalFormatting sqref="AU21:AU22">
    <cfRule type="dataBar" priority="9">
      <dataBar>
        <cfvo type="min"/>
        <cfvo type="max"/>
        <color rgb="FFD6007B"/>
      </dataBar>
      <extLst>
        <ext xmlns:x14="http://schemas.microsoft.com/office/spreadsheetml/2009/9/main" uri="{B025F937-C7B1-47D3-B67F-A62EFF666E3E}">
          <x14:id>{EF52F6BA-9C6C-421A-96E3-38506C444D44}</x14:id>
        </ext>
      </extLst>
    </cfRule>
  </conditionalFormatting>
  <conditionalFormatting sqref="AU24:AU25">
    <cfRule type="dataBar" priority="8">
      <dataBar>
        <cfvo type="min"/>
        <cfvo type="max"/>
        <color rgb="FFD6007B"/>
      </dataBar>
      <extLst>
        <ext xmlns:x14="http://schemas.microsoft.com/office/spreadsheetml/2009/9/main" uri="{B025F937-C7B1-47D3-B67F-A62EFF666E3E}">
          <x14:id>{458FDA31-EE35-4502-998F-CC54E9275C5A}</x14:id>
        </ext>
      </extLst>
    </cfRule>
  </conditionalFormatting>
  <conditionalFormatting sqref="AU24:AU25">
    <cfRule type="dataBar" priority="7">
      <dataBar>
        <cfvo type="min"/>
        <cfvo type="max"/>
        <color rgb="FFD6007B"/>
      </dataBar>
      <extLst>
        <ext xmlns:x14="http://schemas.microsoft.com/office/spreadsheetml/2009/9/main" uri="{B025F937-C7B1-47D3-B67F-A62EFF666E3E}">
          <x14:id>{9FA809EB-21F0-4AD3-A238-B605D88300AB}</x14:id>
        </ext>
      </extLst>
    </cfRule>
  </conditionalFormatting>
  <conditionalFormatting sqref="BK12:BK13">
    <cfRule type="dataBar" priority="6">
      <dataBar>
        <cfvo type="min"/>
        <cfvo type="max"/>
        <color rgb="FFD6007B"/>
      </dataBar>
      <extLst>
        <ext xmlns:x14="http://schemas.microsoft.com/office/spreadsheetml/2009/9/main" uri="{B025F937-C7B1-47D3-B67F-A62EFF666E3E}">
          <x14:id>{0A70196A-087A-4195-A504-642E98C7DC6B}</x14:id>
        </ext>
      </extLst>
    </cfRule>
  </conditionalFormatting>
  <conditionalFormatting sqref="BK15:BK16">
    <cfRule type="dataBar" priority="5">
      <dataBar>
        <cfvo type="min"/>
        <cfvo type="max"/>
        <color rgb="FFD6007B"/>
      </dataBar>
      <extLst>
        <ext xmlns:x14="http://schemas.microsoft.com/office/spreadsheetml/2009/9/main" uri="{B025F937-C7B1-47D3-B67F-A62EFF666E3E}">
          <x14:id>{31766382-311A-4C8B-80CA-9927744255D6}</x14:id>
        </ext>
      </extLst>
    </cfRule>
  </conditionalFormatting>
  <conditionalFormatting sqref="BK18:BK19">
    <cfRule type="dataBar" priority="4">
      <dataBar>
        <cfvo type="min"/>
        <cfvo type="max"/>
        <color rgb="FFD6007B"/>
      </dataBar>
      <extLst>
        <ext xmlns:x14="http://schemas.microsoft.com/office/spreadsheetml/2009/9/main" uri="{B025F937-C7B1-47D3-B67F-A62EFF666E3E}">
          <x14:id>{0E268457-C365-47BB-B543-706FBA8AB1E7}</x14:id>
        </ext>
      </extLst>
    </cfRule>
  </conditionalFormatting>
  <conditionalFormatting sqref="BK21:BK22">
    <cfRule type="dataBar" priority="3">
      <dataBar>
        <cfvo type="min"/>
        <cfvo type="max"/>
        <color rgb="FFD6007B"/>
      </dataBar>
      <extLst>
        <ext xmlns:x14="http://schemas.microsoft.com/office/spreadsheetml/2009/9/main" uri="{B025F937-C7B1-47D3-B67F-A62EFF666E3E}">
          <x14:id>{2D382C5D-201E-41E7-BC14-3721AAE73519}</x14:id>
        </ext>
      </extLst>
    </cfRule>
  </conditionalFormatting>
  <conditionalFormatting sqref="BK24:BK25">
    <cfRule type="dataBar" priority="1">
      <dataBar>
        <cfvo type="min"/>
        <cfvo type="max"/>
        <color rgb="FFD6007B"/>
      </dataBar>
      <extLst>
        <ext xmlns:x14="http://schemas.microsoft.com/office/spreadsheetml/2009/9/main" uri="{B025F937-C7B1-47D3-B67F-A62EFF666E3E}">
          <x14:id>{4389D3D5-5928-4171-BDD6-77BDC3457DCD}</x14:id>
        </ext>
      </extLst>
    </cfRule>
  </conditionalFormatting>
  <conditionalFormatting sqref="BK24:BK25">
    <cfRule type="dataBar" priority="2">
      <dataBar>
        <cfvo type="min"/>
        <cfvo type="max"/>
        <color rgb="FFD6007B"/>
      </dataBar>
      <extLst>
        <ext xmlns:x14="http://schemas.microsoft.com/office/spreadsheetml/2009/9/main" uri="{B025F937-C7B1-47D3-B67F-A62EFF666E3E}">
          <x14:id>{23A68790-2E4C-4259-9D25-1F96FD0859CF}</x14:id>
        </ext>
      </extLst>
    </cfRule>
  </conditionalFormatting>
  <dataValidations count="1">
    <dataValidation showDropDown="1" showInputMessage="1" showErrorMessage="1" sqref="G24 G12 G15 G9 G18 G21" xr:uid="{F415A16C-40E4-4662-A7D1-C3C237044827}"/>
  </dataValidations>
  <printOptions horizontalCentered="1" verticalCentered="1"/>
  <pageMargins left="0.23622047244094491" right="0.23622047244094491" top="0.74803149606299213" bottom="0.74803149606299213" header="0.31496062992125984" footer="0.31496062992125984"/>
  <pageSetup scale="10" fitToHeight="0" orientation="landscape" r:id="rId1"/>
  <drawing r:id="rId2"/>
  <extLst>
    <ext xmlns:x14="http://schemas.microsoft.com/office/spreadsheetml/2009/9/main" uri="{78C0D931-6437-407d-A8EE-F0AAD7539E65}">
      <x14:conditionalFormattings>
        <x14:conditionalFormatting xmlns:xm="http://schemas.microsoft.com/office/excel/2006/main">
          <x14:cfRule type="dataBar" id="{7FEB7FC3-C7E0-4F3C-B7C1-238DF3FAC8F8}">
            <x14:dataBar minLength="0" maxLength="100" gradient="0">
              <x14:cfvo type="autoMin"/>
              <x14:cfvo type="autoMax"/>
              <x14:negativeFillColor rgb="FFFF0000"/>
              <x14:axisColor rgb="FF000000"/>
            </x14:dataBar>
          </x14:cfRule>
          <x14:cfRule type="dataBar" id="{8E9A68C6-846D-424E-B548-45993B812CBF}">
            <x14:dataBar minLength="0" maxLength="100" gradient="0">
              <x14:cfvo type="autoMin"/>
              <x14:cfvo type="autoMax"/>
              <x14:negativeFillColor rgb="FFFF0000"/>
              <x14:axisColor rgb="FF000000"/>
            </x14:dataBar>
          </x14:cfRule>
          <xm:sqref>I12:I13</xm:sqref>
        </x14:conditionalFormatting>
        <x14:conditionalFormatting xmlns:xm="http://schemas.microsoft.com/office/excel/2006/main">
          <x14:cfRule type="dataBar" id="{D4CB1450-DDD7-415A-8904-C4311C295FF3}">
            <x14:dataBar minLength="0" maxLength="100" gradient="0">
              <x14:cfvo type="autoMin"/>
              <x14:cfvo type="autoMax"/>
              <x14:negativeFillColor rgb="FFFF0000"/>
              <x14:axisColor rgb="FF000000"/>
            </x14:dataBar>
          </x14:cfRule>
          <x14:cfRule type="dataBar" id="{E8D4A463-6A07-4E68-A4A2-D6B6F5530284}">
            <x14:dataBar minLength="0" maxLength="100" gradient="0">
              <x14:cfvo type="autoMin"/>
              <x14:cfvo type="autoMax"/>
              <x14:negativeFillColor rgb="FFFF0000"/>
              <x14:axisColor rgb="FF000000"/>
            </x14:dataBar>
          </x14:cfRule>
          <xm:sqref>I15:I16</xm:sqref>
        </x14:conditionalFormatting>
        <x14:conditionalFormatting xmlns:xm="http://schemas.microsoft.com/office/excel/2006/main">
          <x14:cfRule type="dataBar" id="{AD8E3A24-6161-4336-9D33-7536076F2F8A}">
            <x14:dataBar minLength="0" maxLength="100" gradient="0">
              <x14:cfvo type="autoMin"/>
              <x14:cfvo type="autoMax"/>
              <x14:negativeFillColor rgb="FFFF0000"/>
              <x14:axisColor rgb="FF000000"/>
            </x14:dataBar>
          </x14:cfRule>
          <x14:cfRule type="dataBar" id="{88AC03E1-E041-493B-8267-5FA174C590F1}">
            <x14:dataBar minLength="0" maxLength="100" gradient="0">
              <x14:cfvo type="autoMin"/>
              <x14:cfvo type="autoMax"/>
              <x14:negativeFillColor rgb="FFFF0000"/>
              <x14:axisColor rgb="FF000000"/>
            </x14:dataBar>
          </x14:cfRule>
          <xm:sqref>I18:I19</xm:sqref>
        </x14:conditionalFormatting>
        <x14:conditionalFormatting xmlns:xm="http://schemas.microsoft.com/office/excel/2006/main">
          <x14:cfRule type="dataBar" id="{C6BFE8AE-15DA-48B4-8970-1413469CC9D9}">
            <x14:dataBar minLength="0" maxLength="100" gradient="0">
              <x14:cfvo type="autoMin"/>
              <x14:cfvo type="autoMax"/>
              <x14:negativeFillColor rgb="FFFF0000"/>
              <x14:axisColor rgb="FF000000"/>
            </x14:dataBar>
          </x14:cfRule>
          <x14:cfRule type="dataBar" id="{7151CEFA-80FD-44CB-9AB8-3411A2EB0EAF}">
            <x14:dataBar minLength="0" maxLength="100" gradient="0">
              <x14:cfvo type="autoMin"/>
              <x14:cfvo type="autoMax"/>
              <x14:negativeFillColor rgb="FFFF0000"/>
              <x14:axisColor rgb="FF000000"/>
            </x14:dataBar>
          </x14:cfRule>
          <xm:sqref>I21:I22</xm:sqref>
        </x14:conditionalFormatting>
        <x14:conditionalFormatting xmlns:xm="http://schemas.microsoft.com/office/excel/2006/main">
          <x14:cfRule type="dataBar" id="{E70FC4A2-F6CE-48B9-8A58-36B29D7923B7}">
            <x14:dataBar minLength="0" maxLength="100" gradient="0">
              <x14:cfvo type="autoMin"/>
              <x14:cfvo type="autoMax"/>
              <x14:negativeFillColor rgb="FFFF0000"/>
              <x14:axisColor rgb="FF000000"/>
            </x14:dataBar>
          </x14:cfRule>
          <x14:cfRule type="dataBar" id="{A6749A35-3A25-419E-A1F2-F774E15A1A25}">
            <x14:dataBar minLength="0" maxLength="100" gradient="0">
              <x14:cfvo type="autoMin"/>
              <x14:cfvo type="autoMax"/>
              <x14:negativeFillColor rgb="FFFF0000"/>
              <x14:axisColor rgb="FF000000"/>
            </x14:dataBar>
          </x14:cfRule>
          <x14:cfRule type="dataBar" id="{13FA7EAC-EA62-4422-84F0-D5FC0B87A969}">
            <x14:dataBar minLength="0" maxLength="100" gradient="0">
              <x14:cfvo type="autoMin"/>
              <x14:cfvo type="autoMax"/>
              <x14:negativeFillColor rgb="FFFF0000"/>
              <x14:axisColor rgb="FF000000"/>
            </x14:dataBar>
          </x14:cfRule>
          <xm:sqref>I24:I25</xm:sqref>
        </x14:conditionalFormatting>
        <x14:conditionalFormatting xmlns:xm="http://schemas.microsoft.com/office/excel/2006/main">
          <x14:cfRule type="dataBar" id="{5EC15DF9-54FB-4FED-A908-0D1A7E1FC0B8}">
            <x14:dataBar minLength="0" maxLength="100" gradient="0">
              <x14:cfvo type="autoMin"/>
              <x14:cfvo type="autoMax"/>
              <x14:negativeFillColor rgb="FFFF0000"/>
              <x14:axisColor rgb="FF000000"/>
            </x14:dataBar>
          </x14:cfRule>
          <xm:sqref>I9:J22</xm:sqref>
        </x14:conditionalFormatting>
        <x14:conditionalFormatting xmlns:xm="http://schemas.microsoft.com/office/excel/2006/main">
          <x14:cfRule type="dataBar" id="{A1D2A8DA-0DF5-44A4-8191-DD37E251674B}">
            <x14:dataBar minLength="0" maxLength="100" gradient="0">
              <x14:cfvo type="autoMin"/>
              <x14:cfvo type="autoMax"/>
              <x14:negativeFillColor rgb="FFFF0000"/>
              <x14:axisColor rgb="FF000000"/>
            </x14:dataBar>
          </x14:cfRule>
          <xm:sqref>I9:J23 K9:Q22</xm:sqref>
        </x14:conditionalFormatting>
        <x14:conditionalFormatting xmlns:xm="http://schemas.microsoft.com/office/excel/2006/main">
          <x14:cfRule type="dataBar" id="{1DABA211-F9E3-4E77-8709-DF86FAD7C9EE}">
            <x14:dataBar minLength="0" maxLength="100" gradient="0">
              <x14:cfvo type="autoMin"/>
              <x14:cfvo type="autoMax"/>
              <x14:negativeFillColor rgb="FFFF0000"/>
              <x14:axisColor rgb="FF000000"/>
            </x14:dataBar>
          </x14:cfRule>
          <xm:sqref>I9:Q10</xm:sqref>
        </x14:conditionalFormatting>
        <x14:conditionalFormatting xmlns:xm="http://schemas.microsoft.com/office/excel/2006/main">
          <x14:cfRule type="dataBar" id="{DDA11D83-AEE3-4A5C-BB65-F3C88DB7EADE}">
            <x14:dataBar minLength="0" maxLength="100" gradient="0">
              <x14:cfvo type="autoMin"/>
              <x14:cfvo type="autoMax"/>
              <x14:negativeFillColor rgb="FFFF0000"/>
              <x14:axisColor rgb="FF000000"/>
            </x14:dataBar>
          </x14:cfRule>
          <xm:sqref>I11:Q11 I17:Q17 I14:Q14 I20:Q20</xm:sqref>
        </x14:conditionalFormatting>
        <x14:conditionalFormatting xmlns:xm="http://schemas.microsoft.com/office/excel/2006/main">
          <x14:cfRule type="dataBar" id="{8F254092-70FD-4F1A-8A4A-DDA45779A5FD}">
            <x14:dataBar minLength="0" maxLength="100" gradient="0">
              <x14:cfvo type="autoMin"/>
              <x14:cfvo type="autoMax"/>
              <x14:negativeFillColor rgb="FFFF0000"/>
              <x14:axisColor rgb="FF000000"/>
            </x14:dataBar>
          </x14:cfRule>
          <xm:sqref>J24:J25 L24:L25 N24:P25</xm:sqref>
        </x14:conditionalFormatting>
        <x14:conditionalFormatting xmlns:xm="http://schemas.microsoft.com/office/excel/2006/main">
          <x14:cfRule type="dataBar" id="{473ADFF3-0BA3-4276-A1B4-8920D12717C8}">
            <x14:dataBar minLength="0" maxLength="100" gradient="0">
              <x14:cfvo type="autoMin"/>
              <x14:cfvo type="autoMax"/>
              <x14:negativeFillColor rgb="FFFF0000"/>
              <x14:axisColor rgb="FF000000"/>
            </x14:dataBar>
          </x14:cfRule>
          <xm:sqref>J24:J25</xm:sqref>
        </x14:conditionalFormatting>
        <x14:conditionalFormatting xmlns:xm="http://schemas.microsoft.com/office/excel/2006/main">
          <x14:cfRule type="dataBar" id="{8C0DF1C2-74F3-41EA-B8E5-FE52EFD39CF8}">
            <x14:dataBar minLength="0" maxLength="100" gradient="0">
              <x14:cfvo type="autoMin"/>
              <x14:cfvo type="autoMax"/>
              <x14:negativeFillColor rgb="FFFF0000"/>
              <x14:axisColor rgb="FF000000"/>
            </x14:dataBar>
          </x14:cfRule>
          <xm:sqref>K9:K10</xm:sqref>
        </x14:conditionalFormatting>
        <x14:conditionalFormatting xmlns:xm="http://schemas.microsoft.com/office/excel/2006/main">
          <x14:cfRule type="dataBar" id="{70016560-8EF8-4EA6-BF8E-D46BE56C9592}">
            <x14:dataBar minLength="0" maxLength="100" gradient="0">
              <x14:cfvo type="autoMin"/>
              <x14:cfvo type="autoMax"/>
              <x14:negativeFillColor rgb="FFFF0000"/>
              <x14:axisColor rgb="FF000000"/>
            </x14:dataBar>
          </x14:cfRule>
          <x14:cfRule type="dataBar" id="{66E73C93-7FED-47F1-B9C0-0CF871FE93E4}">
            <x14:dataBar minLength="0" maxLength="100" gradient="0">
              <x14:cfvo type="autoMin"/>
              <x14:cfvo type="autoMax"/>
              <x14:negativeFillColor rgb="FFFF0000"/>
              <x14:axisColor rgb="FF000000"/>
            </x14:dataBar>
          </x14:cfRule>
          <x14:cfRule type="dataBar" id="{18FA833B-2D68-43A6-93C7-9BCFBDF58215}">
            <x14:dataBar minLength="0" maxLength="100" gradient="0">
              <x14:cfvo type="autoMin"/>
              <x14:cfvo type="autoMax"/>
              <x14:negativeFillColor rgb="FFFF0000"/>
              <x14:axisColor rgb="FF000000"/>
            </x14:dataBar>
          </x14:cfRule>
          <x14:cfRule type="dataBar" id="{CE81B584-6FED-4148-B3F3-7A6D9A4CBDF0}">
            <x14:dataBar minLength="0" maxLength="100" gradient="0">
              <x14:cfvo type="autoMin"/>
              <x14:cfvo type="autoMax"/>
              <x14:negativeFillColor rgb="FFFF0000"/>
              <x14:axisColor rgb="FF000000"/>
            </x14:dataBar>
          </x14:cfRule>
          <xm:sqref>K12:K13</xm:sqref>
        </x14:conditionalFormatting>
        <x14:conditionalFormatting xmlns:xm="http://schemas.microsoft.com/office/excel/2006/main">
          <x14:cfRule type="dataBar" id="{DAB9FC2C-68DB-40D8-A477-B2689697A15D}">
            <x14:dataBar minLength="0" maxLength="100" gradient="0">
              <x14:cfvo type="autoMin"/>
              <x14:cfvo type="autoMax"/>
              <x14:negativeFillColor rgb="FFFF0000"/>
              <x14:axisColor rgb="FF000000"/>
            </x14:dataBar>
          </x14:cfRule>
          <x14:cfRule type="dataBar" id="{B1F7F56E-0A3E-453F-901F-FF0CE5CC3E64}">
            <x14:dataBar minLength="0" maxLength="100" gradient="0">
              <x14:cfvo type="autoMin"/>
              <x14:cfvo type="autoMax"/>
              <x14:negativeFillColor rgb="FFFF0000"/>
              <x14:axisColor rgb="FF000000"/>
            </x14:dataBar>
          </x14:cfRule>
          <x14:cfRule type="dataBar" id="{FF82D294-0FB6-40CF-B34D-2B89F097FA4D}">
            <x14:dataBar minLength="0" maxLength="100" gradient="0">
              <x14:cfvo type="autoMin"/>
              <x14:cfvo type="autoMax"/>
              <x14:negativeFillColor rgb="FFFF0000"/>
              <x14:axisColor rgb="FF000000"/>
            </x14:dataBar>
          </x14:cfRule>
          <x14:cfRule type="dataBar" id="{D5485BC0-D32A-4592-878C-CEC74472030B}">
            <x14:dataBar minLength="0" maxLength="100" gradient="0">
              <x14:cfvo type="autoMin"/>
              <x14:cfvo type="autoMax"/>
              <x14:negativeFillColor rgb="FFFF0000"/>
              <x14:axisColor rgb="FF000000"/>
            </x14:dataBar>
          </x14:cfRule>
          <xm:sqref>K15:K16</xm:sqref>
        </x14:conditionalFormatting>
        <x14:conditionalFormatting xmlns:xm="http://schemas.microsoft.com/office/excel/2006/main">
          <x14:cfRule type="dataBar" id="{4D12BC95-89CC-4831-9A3E-0E81924EAA95}">
            <x14:dataBar minLength="0" maxLength="100" gradient="0">
              <x14:cfvo type="autoMin"/>
              <x14:cfvo type="autoMax"/>
              <x14:negativeFillColor rgb="FFFF0000"/>
              <x14:axisColor rgb="FF000000"/>
            </x14:dataBar>
          </x14:cfRule>
          <x14:cfRule type="dataBar" id="{21656252-400F-4A85-9D21-A6A664373B88}">
            <x14:dataBar minLength="0" maxLength="100" gradient="0">
              <x14:cfvo type="autoMin"/>
              <x14:cfvo type="autoMax"/>
              <x14:negativeFillColor rgb="FFFF0000"/>
              <x14:axisColor rgb="FF000000"/>
            </x14:dataBar>
          </x14:cfRule>
          <x14:cfRule type="dataBar" id="{0079AB9B-7633-4508-BDE2-1B67E61DE136}">
            <x14:dataBar minLength="0" maxLength="100" gradient="0">
              <x14:cfvo type="autoMin"/>
              <x14:cfvo type="autoMax"/>
              <x14:negativeFillColor rgb="FFFF0000"/>
              <x14:axisColor rgb="FF000000"/>
            </x14:dataBar>
          </x14:cfRule>
          <x14:cfRule type="dataBar" id="{4826F334-9C35-42EC-9969-DDC02A06B0CF}">
            <x14:dataBar minLength="0" maxLength="100" gradient="0">
              <x14:cfvo type="autoMin"/>
              <x14:cfvo type="autoMax"/>
              <x14:negativeFillColor rgb="FFFF0000"/>
              <x14:axisColor rgb="FF000000"/>
            </x14:dataBar>
          </x14:cfRule>
          <xm:sqref>K18:K19</xm:sqref>
        </x14:conditionalFormatting>
        <x14:conditionalFormatting xmlns:xm="http://schemas.microsoft.com/office/excel/2006/main">
          <x14:cfRule type="dataBar" id="{2019B545-E31E-42B3-8B19-405F7DBA4F2E}">
            <x14:dataBar minLength="0" maxLength="100" gradient="0">
              <x14:cfvo type="autoMin"/>
              <x14:cfvo type="autoMax"/>
              <x14:negativeFillColor rgb="FFFF0000"/>
              <x14:axisColor rgb="FF000000"/>
            </x14:dataBar>
          </x14:cfRule>
          <x14:cfRule type="dataBar" id="{7CB168BB-0570-44CD-BEF8-574935B5076F}">
            <x14:dataBar minLength="0" maxLength="100" gradient="0">
              <x14:cfvo type="autoMin"/>
              <x14:cfvo type="autoMax"/>
              <x14:negativeFillColor rgb="FFFF0000"/>
              <x14:axisColor rgb="FF000000"/>
            </x14:dataBar>
          </x14:cfRule>
          <x14:cfRule type="dataBar" id="{438B98C5-AA09-45A4-A8BB-9A9309401253}">
            <x14:dataBar minLength="0" maxLength="100" gradient="0">
              <x14:cfvo type="autoMin"/>
              <x14:cfvo type="autoMax"/>
              <x14:negativeFillColor rgb="FFFF0000"/>
              <x14:axisColor rgb="FF000000"/>
            </x14:dataBar>
          </x14:cfRule>
          <x14:cfRule type="dataBar" id="{2652B398-8F2F-4B58-89FF-7A125F4EA889}">
            <x14:dataBar minLength="0" maxLength="100" gradient="0">
              <x14:cfvo type="autoMin"/>
              <x14:cfvo type="autoMax"/>
              <x14:negativeFillColor rgb="FFFF0000"/>
              <x14:axisColor rgb="FF000000"/>
            </x14:dataBar>
          </x14:cfRule>
          <xm:sqref>K21:K22</xm:sqref>
        </x14:conditionalFormatting>
        <x14:conditionalFormatting xmlns:xm="http://schemas.microsoft.com/office/excel/2006/main">
          <x14:cfRule type="dataBar" id="{39D10A46-AF29-4D4D-B1C5-D9BC429B9158}">
            <x14:dataBar minLength="0" maxLength="100" gradient="0">
              <x14:cfvo type="autoMin"/>
              <x14:cfvo type="autoMax"/>
              <x14:negativeFillColor rgb="FFFF0000"/>
              <x14:axisColor rgb="FF000000"/>
            </x14:dataBar>
          </x14:cfRule>
          <x14:cfRule type="dataBar" id="{2E64A819-916F-4637-9271-5890C7E28098}">
            <x14:dataBar minLength="0" maxLength="100" gradient="0">
              <x14:cfvo type="autoMin"/>
              <x14:cfvo type="autoMax"/>
              <x14:negativeFillColor rgb="FFFF0000"/>
              <x14:axisColor rgb="FF000000"/>
            </x14:dataBar>
          </x14:cfRule>
          <x14:cfRule type="dataBar" id="{960E0BAB-8FC0-4FF2-83AF-33A0D35D65B9}">
            <x14:dataBar minLength="0" maxLength="100" gradient="0">
              <x14:cfvo type="autoMin"/>
              <x14:cfvo type="autoMax"/>
              <x14:negativeFillColor rgb="FFFF0000"/>
              <x14:axisColor rgb="FF000000"/>
            </x14:dataBar>
          </x14:cfRule>
          <x14:cfRule type="dataBar" id="{6FB0056B-97C6-4E38-8862-5E74E9866A0E}">
            <x14:dataBar minLength="0" maxLength="100" gradient="0">
              <x14:cfvo type="autoMin"/>
              <x14:cfvo type="autoMax"/>
              <x14:negativeFillColor rgb="FFFF0000"/>
              <x14:axisColor rgb="FF000000"/>
            </x14:dataBar>
          </x14:cfRule>
          <xm:sqref>K24:K25</xm:sqref>
        </x14:conditionalFormatting>
        <x14:conditionalFormatting xmlns:xm="http://schemas.microsoft.com/office/excel/2006/main">
          <x14:cfRule type="dataBar" id="{24701D79-D03A-46AC-B88B-0DB1B44C5051}">
            <x14:dataBar minLength="0" maxLength="100" gradient="0">
              <x14:cfvo type="autoMin"/>
              <x14:cfvo type="autoMax"/>
              <x14:negativeFillColor rgb="FFFF0000"/>
              <x14:axisColor rgb="FF000000"/>
            </x14:dataBar>
          </x14:cfRule>
          <xm:sqref>K9:L22</xm:sqref>
        </x14:conditionalFormatting>
        <x14:conditionalFormatting xmlns:xm="http://schemas.microsoft.com/office/excel/2006/main">
          <x14:cfRule type="dataBar" id="{FD1149AA-B2DB-414E-A26D-A900428FF107}">
            <x14:dataBar minLength="0" maxLength="100" gradient="0">
              <x14:cfvo type="autoMin"/>
              <x14:cfvo type="autoMax"/>
              <x14:negativeFillColor rgb="FFFF0000"/>
              <x14:axisColor rgb="FF000000"/>
            </x14:dataBar>
          </x14:cfRule>
          <xm:sqref>L24:L25</xm:sqref>
        </x14:conditionalFormatting>
        <x14:conditionalFormatting xmlns:xm="http://schemas.microsoft.com/office/excel/2006/main">
          <x14:cfRule type="dataBar" id="{D7FA930C-6BB9-43DB-9E64-7A69756A853B}">
            <x14:dataBar minLength="0" maxLength="100" gradient="0">
              <x14:cfvo type="autoMin"/>
              <x14:cfvo type="autoMax"/>
              <x14:negativeFillColor rgb="FFFF0000"/>
              <x14:axisColor rgb="FF000000"/>
            </x14:dataBar>
          </x14:cfRule>
          <x14:cfRule type="dataBar" id="{FAEDB54B-9F90-40D6-8358-B78E1924507A}">
            <x14:dataBar minLength="0" maxLength="100" gradient="0">
              <x14:cfvo type="autoMin"/>
              <x14:cfvo type="autoMax"/>
              <x14:negativeFillColor rgb="FFFF0000"/>
              <x14:axisColor rgb="FF000000"/>
            </x14:dataBar>
          </x14:cfRule>
          <xm:sqref>M12:M13</xm:sqref>
        </x14:conditionalFormatting>
        <x14:conditionalFormatting xmlns:xm="http://schemas.microsoft.com/office/excel/2006/main">
          <x14:cfRule type="dataBar" id="{62EA7E11-6099-4E56-A64D-40206C18B2DC}">
            <x14:dataBar minLength="0" maxLength="100" gradient="0">
              <x14:cfvo type="autoMin"/>
              <x14:cfvo type="autoMax"/>
              <x14:negativeFillColor rgb="FFFF0000"/>
              <x14:axisColor rgb="FF000000"/>
            </x14:dataBar>
          </x14:cfRule>
          <x14:cfRule type="dataBar" id="{C4A61577-3467-40E6-9893-C5EA9AE391D5}">
            <x14:dataBar minLength="0" maxLength="100" gradient="0">
              <x14:cfvo type="autoMin"/>
              <x14:cfvo type="autoMax"/>
              <x14:negativeFillColor rgb="FFFF0000"/>
              <x14:axisColor rgb="FF000000"/>
            </x14:dataBar>
          </x14:cfRule>
          <xm:sqref>M15:M16</xm:sqref>
        </x14:conditionalFormatting>
        <x14:conditionalFormatting xmlns:xm="http://schemas.microsoft.com/office/excel/2006/main">
          <x14:cfRule type="dataBar" id="{CCA5C1D4-4992-4DB9-9EA8-FA02F8C5232C}">
            <x14:dataBar minLength="0" maxLength="100" gradient="0">
              <x14:cfvo type="autoMin"/>
              <x14:cfvo type="autoMax"/>
              <x14:negativeFillColor rgb="FFFF0000"/>
              <x14:axisColor rgb="FF000000"/>
            </x14:dataBar>
          </x14:cfRule>
          <x14:cfRule type="dataBar" id="{772A3ABF-93ED-4935-A21F-70E7A0D82DCB}">
            <x14:dataBar minLength="0" maxLength="100" gradient="0">
              <x14:cfvo type="autoMin"/>
              <x14:cfvo type="autoMax"/>
              <x14:negativeFillColor rgb="FFFF0000"/>
              <x14:axisColor rgb="FF000000"/>
            </x14:dataBar>
          </x14:cfRule>
          <xm:sqref>M18:M19</xm:sqref>
        </x14:conditionalFormatting>
        <x14:conditionalFormatting xmlns:xm="http://schemas.microsoft.com/office/excel/2006/main">
          <x14:cfRule type="dataBar" id="{41AB8808-8482-4078-A3D7-E734A7DC58D7}">
            <x14:dataBar minLength="0" maxLength="100" gradient="0">
              <x14:cfvo type="autoMin"/>
              <x14:cfvo type="autoMax"/>
              <x14:negativeFillColor rgb="FFFF0000"/>
              <x14:axisColor rgb="FF000000"/>
            </x14:dataBar>
          </x14:cfRule>
          <x14:cfRule type="dataBar" id="{7D86880F-7AF8-4B58-811C-99C7593DD84F}">
            <x14:dataBar minLength="0" maxLength="100" gradient="0">
              <x14:cfvo type="autoMin"/>
              <x14:cfvo type="autoMax"/>
              <x14:negativeFillColor rgb="FFFF0000"/>
              <x14:axisColor rgb="FF000000"/>
            </x14:dataBar>
          </x14:cfRule>
          <xm:sqref>M21:M22</xm:sqref>
        </x14:conditionalFormatting>
        <x14:conditionalFormatting xmlns:xm="http://schemas.microsoft.com/office/excel/2006/main">
          <x14:cfRule type="dataBar" id="{A044417B-DAC7-4006-BF57-F8C051323A03}">
            <x14:dataBar minLength="0" maxLength="100" gradient="0">
              <x14:cfvo type="autoMin"/>
              <x14:cfvo type="autoMax"/>
              <x14:negativeFillColor rgb="FFFF0000"/>
              <x14:axisColor rgb="FF000000"/>
            </x14:dataBar>
          </x14:cfRule>
          <x14:cfRule type="dataBar" id="{5F0C49AB-5B39-4A78-A711-184C3EA193D6}">
            <x14:dataBar minLength="0" maxLength="100" gradient="0">
              <x14:cfvo type="autoMin"/>
              <x14:cfvo type="autoMax"/>
              <x14:negativeFillColor rgb="FFFF0000"/>
              <x14:axisColor rgb="FF000000"/>
            </x14:dataBar>
          </x14:cfRule>
          <xm:sqref>M24:M25</xm:sqref>
        </x14:conditionalFormatting>
        <x14:conditionalFormatting xmlns:xm="http://schemas.microsoft.com/office/excel/2006/main">
          <x14:cfRule type="dataBar" id="{0078249A-19B7-4CCC-A4D2-4A51DA6FE390}">
            <x14:dataBar minLength="0" maxLength="100" gradient="0">
              <x14:cfvo type="autoMin"/>
              <x14:cfvo type="autoMax"/>
              <x14:negativeFillColor rgb="FFFF0000"/>
              <x14:axisColor rgb="FF000000"/>
            </x14:dataBar>
          </x14:cfRule>
          <xm:sqref>O12:O13</xm:sqref>
        </x14:conditionalFormatting>
        <x14:conditionalFormatting xmlns:xm="http://schemas.microsoft.com/office/excel/2006/main">
          <x14:cfRule type="dataBar" id="{75C7DE9F-C4B4-4462-8A19-DBFAD4DF180A}">
            <x14:dataBar minLength="0" maxLength="100" gradient="0">
              <x14:cfvo type="autoMin"/>
              <x14:cfvo type="autoMax"/>
              <x14:negativeFillColor rgb="FFFF0000"/>
              <x14:axisColor rgb="FF000000"/>
            </x14:dataBar>
          </x14:cfRule>
          <xm:sqref>O15:O16</xm:sqref>
        </x14:conditionalFormatting>
        <x14:conditionalFormatting xmlns:xm="http://schemas.microsoft.com/office/excel/2006/main">
          <x14:cfRule type="dataBar" id="{27A1368F-4738-4308-A43A-C938C99863A3}">
            <x14:dataBar minLength="0" maxLength="100" gradient="0">
              <x14:cfvo type="autoMin"/>
              <x14:cfvo type="autoMax"/>
              <x14:negativeFillColor rgb="FFFF0000"/>
              <x14:axisColor rgb="FF000000"/>
            </x14:dataBar>
          </x14:cfRule>
          <xm:sqref>O18:O19</xm:sqref>
        </x14:conditionalFormatting>
        <x14:conditionalFormatting xmlns:xm="http://schemas.microsoft.com/office/excel/2006/main">
          <x14:cfRule type="dataBar" id="{40D12176-2E2B-4B3B-B105-53C63B5ECD14}">
            <x14:dataBar minLength="0" maxLength="100" gradient="0">
              <x14:cfvo type="autoMin"/>
              <x14:cfvo type="autoMax"/>
              <x14:negativeFillColor rgb="FFFF0000"/>
              <x14:axisColor rgb="FF000000"/>
            </x14:dataBar>
          </x14:cfRule>
          <xm:sqref>O21:O22</xm:sqref>
        </x14:conditionalFormatting>
        <x14:conditionalFormatting xmlns:xm="http://schemas.microsoft.com/office/excel/2006/main">
          <x14:cfRule type="dataBar" id="{8F092C61-01EE-47F5-B7D9-41F4309476D0}">
            <x14:dataBar minLength="0" maxLength="100" gradient="0">
              <x14:cfvo type="autoMin"/>
              <x14:cfvo type="autoMax"/>
              <x14:negativeFillColor rgb="FFFF0000"/>
              <x14:axisColor rgb="FF000000"/>
            </x14:dataBar>
          </x14:cfRule>
          <xm:sqref>O24:O25</xm:sqref>
        </x14:conditionalFormatting>
        <x14:conditionalFormatting xmlns:xm="http://schemas.microsoft.com/office/excel/2006/main">
          <x14:cfRule type="dataBar" id="{5EDD53D6-EB83-4267-BC06-8BBFE4F9BE70}">
            <x14:dataBar minLength="0" maxLength="100" gradient="0">
              <x14:cfvo type="autoMin"/>
              <x14:cfvo type="autoMax"/>
              <x14:negativeFillColor rgb="FFFF0000"/>
              <x14:axisColor rgb="FF000000"/>
            </x14:dataBar>
          </x14:cfRule>
          <x14:cfRule type="dataBar" id="{4BCD289B-82A4-4668-B38E-F015893AEFF3}">
            <x14:dataBar minLength="0" maxLength="100" gradient="0">
              <x14:cfvo type="autoMin"/>
              <x14:cfvo type="autoMax"/>
              <x14:negativeFillColor rgb="FFFF0000"/>
              <x14:axisColor rgb="FF000000"/>
            </x14:dataBar>
          </x14:cfRule>
          <xm:sqref>Q12:Q13</xm:sqref>
        </x14:conditionalFormatting>
        <x14:conditionalFormatting xmlns:xm="http://schemas.microsoft.com/office/excel/2006/main">
          <x14:cfRule type="dataBar" id="{7D1962B1-E78E-4B29-A762-77F83DE57BD4}">
            <x14:dataBar minLength="0" maxLength="100" gradient="0">
              <x14:cfvo type="autoMin"/>
              <x14:cfvo type="autoMax"/>
              <x14:negativeFillColor rgb="FFFF0000"/>
              <x14:axisColor rgb="FF000000"/>
            </x14:dataBar>
          </x14:cfRule>
          <x14:cfRule type="dataBar" id="{EC3B5512-C7EE-4801-AF27-9CC98783DB1D}">
            <x14:dataBar minLength="0" maxLength="100" gradient="0">
              <x14:cfvo type="autoMin"/>
              <x14:cfvo type="autoMax"/>
              <x14:negativeFillColor rgb="FFFF0000"/>
              <x14:axisColor rgb="FF000000"/>
            </x14:dataBar>
          </x14:cfRule>
          <xm:sqref>Q15:Q16</xm:sqref>
        </x14:conditionalFormatting>
        <x14:conditionalFormatting xmlns:xm="http://schemas.microsoft.com/office/excel/2006/main">
          <x14:cfRule type="dataBar" id="{567D480A-8460-4812-AAF7-0CF843EC9EE1}">
            <x14:dataBar minLength="0" maxLength="100" gradient="0">
              <x14:cfvo type="autoMin"/>
              <x14:cfvo type="autoMax"/>
              <x14:negativeFillColor rgb="FFFF0000"/>
              <x14:axisColor rgb="FF000000"/>
            </x14:dataBar>
          </x14:cfRule>
          <x14:cfRule type="dataBar" id="{33B9C2E8-D7B7-4937-B674-C3CEDA279169}">
            <x14:dataBar minLength="0" maxLength="100" gradient="0">
              <x14:cfvo type="autoMin"/>
              <x14:cfvo type="autoMax"/>
              <x14:negativeFillColor rgb="FFFF0000"/>
              <x14:axisColor rgb="FF000000"/>
            </x14:dataBar>
          </x14:cfRule>
          <xm:sqref>Q18:Q19</xm:sqref>
        </x14:conditionalFormatting>
        <x14:conditionalFormatting xmlns:xm="http://schemas.microsoft.com/office/excel/2006/main">
          <x14:cfRule type="dataBar" id="{817EFE10-CB44-4172-8ACB-3F4052B7CC85}">
            <x14:dataBar minLength="0" maxLength="100" gradient="0">
              <x14:cfvo type="autoMin"/>
              <x14:cfvo type="autoMax"/>
              <x14:negativeFillColor rgb="FFFF0000"/>
              <x14:axisColor rgb="FF000000"/>
            </x14:dataBar>
          </x14:cfRule>
          <x14:cfRule type="dataBar" id="{F4D14702-EEE7-4D49-BB39-1D6B9DE81C98}">
            <x14:dataBar minLength="0" maxLength="100" gradient="0">
              <x14:cfvo type="autoMin"/>
              <x14:cfvo type="autoMax"/>
              <x14:negativeFillColor rgb="FFFF0000"/>
              <x14:axisColor rgb="FF000000"/>
            </x14:dataBar>
          </x14:cfRule>
          <xm:sqref>Q21:Q22</xm:sqref>
        </x14:conditionalFormatting>
        <x14:conditionalFormatting xmlns:xm="http://schemas.microsoft.com/office/excel/2006/main">
          <x14:cfRule type="dataBar" id="{CFA7B89D-CB39-4F6E-97D4-52CE5945AE41}">
            <x14:dataBar minLength="0" maxLength="100" gradient="0">
              <x14:cfvo type="autoMin"/>
              <x14:cfvo type="autoMax"/>
              <x14:negativeFillColor rgb="FFFF0000"/>
              <x14:axisColor rgb="FF000000"/>
            </x14:dataBar>
          </x14:cfRule>
          <x14:cfRule type="dataBar" id="{340D090A-487C-4855-A518-99C59B589FDF}">
            <x14:dataBar minLength="0" maxLength="100" gradient="0">
              <x14:cfvo type="autoMin"/>
              <x14:cfvo type="autoMax"/>
              <x14:negativeFillColor rgb="FFFF0000"/>
              <x14:axisColor rgb="FF000000"/>
            </x14:dataBar>
          </x14:cfRule>
          <xm:sqref>S9:S10</xm:sqref>
        </x14:conditionalFormatting>
        <x14:conditionalFormatting xmlns:xm="http://schemas.microsoft.com/office/excel/2006/main">
          <x14:cfRule type="dataBar" id="{4C0979C0-0D32-4630-B81B-C070B94018A9}">
            <x14:dataBar minLength="0" maxLength="100" gradient="0">
              <x14:cfvo type="autoMin"/>
              <x14:cfvo type="autoMax"/>
              <x14:negativeFillColor rgb="FFFF0000"/>
              <x14:axisColor rgb="FF000000"/>
            </x14:dataBar>
          </x14:cfRule>
          <xm:sqref>U9:U10</xm:sqref>
        </x14:conditionalFormatting>
        <x14:conditionalFormatting xmlns:xm="http://schemas.microsoft.com/office/excel/2006/main">
          <x14:cfRule type="dataBar" id="{CCD3F35F-F72A-4D27-B230-E069CCAD3A8A}">
            <x14:dataBar minLength="0" maxLength="100" gradient="0">
              <x14:cfvo type="autoMin"/>
              <x14:cfvo type="autoMax"/>
              <x14:negativeFillColor rgb="FFFF0000"/>
              <x14:axisColor rgb="FF000000"/>
            </x14:dataBar>
          </x14:cfRule>
          <xm:sqref>U9:U22</xm:sqref>
        </x14:conditionalFormatting>
        <x14:conditionalFormatting xmlns:xm="http://schemas.microsoft.com/office/excel/2006/main">
          <x14:cfRule type="dataBar" id="{9B769BA9-7D88-44AD-9B3A-0418A4517152}">
            <x14:dataBar minLength="0" maxLength="100" gradient="0">
              <x14:cfvo type="autoMin"/>
              <x14:cfvo type="autoMax"/>
              <x14:negativeFillColor rgb="FFFF0000"/>
              <x14:axisColor rgb="FF000000"/>
            </x14:dataBar>
          </x14:cfRule>
          <xm:sqref>U12:U13</xm:sqref>
        </x14:conditionalFormatting>
        <x14:conditionalFormatting xmlns:xm="http://schemas.microsoft.com/office/excel/2006/main">
          <x14:cfRule type="dataBar" id="{D7964331-56B3-4C9C-9661-22A1FE547484}">
            <x14:dataBar minLength="0" maxLength="100" gradient="0">
              <x14:cfvo type="autoMin"/>
              <x14:cfvo type="autoMax"/>
              <x14:negativeFillColor rgb="FFFF0000"/>
              <x14:axisColor rgb="FF000000"/>
            </x14:dataBar>
          </x14:cfRule>
          <xm:sqref>U15:U16</xm:sqref>
        </x14:conditionalFormatting>
        <x14:conditionalFormatting xmlns:xm="http://schemas.microsoft.com/office/excel/2006/main">
          <x14:cfRule type="dataBar" id="{E7ED55FE-D87F-4A92-9171-BBC9832CEA56}">
            <x14:dataBar minLength="0" maxLength="100" gradient="0">
              <x14:cfvo type="autoMin"/>
              <x14:cfvo type="autoMax"/>
              <x14:negativeFillColor rgb="FFFF0000"/>
              <x14:axisColor rgb="FF000000"/>
            </x14:dataBar>
          </x14:cfRule>
          <xm:sqref>U11 U17 U14 U20</xm:sqref>
        </x14:conditionalFormatting>
        <x14:conditionalFormatting xmlns:xm="http://schemas.microsoft.com/office/excel/2006/main">
          <x14:cfRule type="dataBar" id="{9E23A826-4D26-4660-A192-0A0705D7E18D}">
            <x14:dataBar minLength="0" maxLength="100" gradient="0">
              <x14:cfvo type="autoMin"/>
              <x14:cfvo type="autoMax"/>
              <x14:negativeFillColor rgb="FFFF0000"/>
              <x14:axisColor rgb="FF000000"/>
            </x14:dataBar>
          </x14:cfRule>
          <xm:sqref>U18:U19</xm:sqref>
        </x14:conditionalFormatting>
        <x14:conditionalFormatting xmlns:xm="http://schemas.microsoft.com/office/excel/2006/main">
          <x14:cfRule type="dataBar" id="{2E2AF105-F75C-4977-B2DE-843738E54BE1}">
            <x14:dataBar minLength="0" maxLength="100" gradient="0">
              <x14:cfvo type="autoMin"/>
              <x14:cfvo type="autoMax"/>
              <x14:negativeFillColor rgb="FFFF0000"/>
              <x14:axisColor rgb="FF000000"/>
            </x14:dataBar>
          </x14:cfRule>
          <xm:sqref>U21:U22</xm:sqref>
        </x14:conditionalFormatting>
        <x14:conditionalFormatting xmlns:xm="http://schemas.microsoft.com/office/excel/2006/main">
          <x14:cfRule type="dataBar" id="{A672B98E-0540-4E36-9D4A-7DFF584EDD94}">
            <x14:dataBar minLength="0" maxLength="100" gradient="0">
              <x14:cfvo type="autoMin"/>
              <x14:cfvo type="autoMax"/>
              <x14:negativeFillColor rgb="FFFF0000"/>
              <x14:axisColor rgb="FF000000"/>
            </x14:dataBar>
          </x14:cfRule>
          <x14:cfRule type="dataBar" id="{9CB4ECB6-0A3E-4004-A48C-219A83649DC4}">
            <x14:dataBar minLength="0" maxLength="100" gradient="0">
              <x14:cfvo type="autoMin"/>
              <x14:cfvo type="autoMax"/>
              <x14:negativeFillColor rgb="FFFF0000"/>
              <x14:axisColor rgb="FF000000"/>
            </x14:dataBar>
          </x14:cfRule>
          <xm:sqref>U24:U25</xm:sqref>
        </x14:conditionalFormatting>
        <x14:conditionalFormatting xmlns:xm="http://schemas.microsoft.com/office/excel/2006/main">
          <x14:cfRule type="dataBar" id="{104E888B-99BD-44BF-8990-4CD38E82DB2F}">
            <x14:dataBar minLength="0" maxLength="100" gradient="0">
              <x14:cfvo type="autoMin"/>
              <x14:cfvo type="autoMax"/>
              <x14:negativeFillColor rgb="FFFF0000"/>
              <x14:axisColor rgb="FF000000"/>
            </x14:dataBar>
          </x14:cfRule>
          <xm:sqref>W9:W10</xm:sqref>
        </x14:conditionalFormatting>
        <x14:conditionalFormatting xmlns:xm="http://schemas.microsoft.com/office/excel/2006/main">
          <x14:cfRule type="dataBar" id="{17E29DFB-74BA-4698-BF33-F2824209A48A}">
            <x14:dataBar minLength="0" maxLength="100" gradient="0">
              <x14:cfvo type="autoMin"/>
              <x14:cfvo type="autoMax"/>
              <x14:negativeFillColor rgb="FFFF0000"/>
              <x14:axisColor rgb="FF000000"/>
            </x14:dataBar>
          </x14:cfRule>
          <xm:sqref>W9:W22</xm:sqref>
        </x14:conditionalFormatting>
        <x14:conditionalFormatting xmlns:xm="http://schemas.microsoft.com/office/excel/2006/main">
          <x14:cfRule type="dataBar" id="{3BC05C83-5FD1-4F83-8181-5662B85F2C6B}">
            <x14:dataBar minLength="0" maxLength="100" gradient="0">
              <x14:cfvo type="autoMin"/>
              <x14:cfvo type="autoMax"/>
              <x14:negativeFillColor rgb="FFFF0000"/>
              <x14:axisColor rgb="FF000000"/>
            </x14:dataBar>
          </x14:cfRule>
          <xm:sqref>W12:W13</xm:sqref>
        </x14:conditionalFormatting>
        <x14:conditionalFormatting xmlns:xm="http://schemas.microsoft.com/office/excel/2006/main">
          <x14:cfRule type="dataBar" id="{72655AE3-ACB3-425E-B7AD-E13E87665FAA}">
            <x14:dataBar minLength="0" maxLength="100" gradient="0">
              <x14:cfvo type="autoMin"/>
              <x14:cfvo type="autoMax"/>
              <x14:negativeFillColor rgb="FFFF0000"/>
              <x14:axisColor rgb="FF000000"/>
            </x14:dataBar>
          </x14:cfRule>
          <xm:sqref>W15:W16</xm:sqref>
        </x14:conditionalFormatting>
        <x14:conditionalFormatting xmlns:xm="http://schemas.microsoft.com/office/excel/2006/main">
          <x14:cfRule type="dataBar" id="{0E140A4D-9D52-4B58-ADA8-B729DBD85FAA}">
            <x14:dataBar minLength="0" maxLength="100" gradient="0">
              <x14:cfvo type="autoMin"/>
              <x14:cfvo type="autoMax"/>
              <x14:negativeFillColor rgb="FFFF0000"/>
              <x14:axisColor rgb="FF000000"/>
            </x14:dataBar>
          </x14:cfRule>
          <xm:sqref>W17 W11 W14 W20</xm:sqref>
        </x14:conditionalFormatting>
        <x14:conditionalFormatting xmlns:xm="http://schemas.microsoft.com/office/excel/2006/main">
          <x14:cfRule type="dataBar" id="{579071CB-A8FC-4780-87B7-C221BBC79AC3}">
            <x14:dataBar minLength="0" maxLength="100" gradient="0">
              <x14:cfvo type="autoMin"/>
              <x14:cfvo type="autoMax"/>
              <x14:negativeFillColor rgb="FFFF0000"/>
              <x14:axisColor rgb="FF000000"/>
            </x14:dataBar>
          </x14:cfRule>
          <xm:sqref>W18:W19</xm:sqref>
        </x14:conditionalFormatting>
        <x14:conditionalFormatting xmlns:xm="http://schemas.microsoft.com/office/excel/2006/main">
          <x14:cfRule type="dataBar" id="{2F110019-13F7-4F2B-B7B9-F2F9F7E62396}">
            <x14:dataBar minLength="0" maxLength="100" gradient="0">
              <x14:cfvo type="autoMin"/>
              <x14:cfvo type="autoMax"/>
              <x14:negativeFillColor rgb="FFFF0000"/>
              <x14:axisColor rgb="FF000000"/>
            </x14:dataBar>
          </x14:cfRule>
          <xm:sqref>W21:W22</xm:sqref>
        </x14:conditionalFormatting>
        <x14:conditionalFormatting xmlns:xm="http://schemas.microsoft.com/office/excel/2006/main">
          <x14:cfRule type="dataBar" id="{2A9D869A-6C85-4602-B475-B060772A9C25}">
            <x14:dataBar minLength="0" maxLength="100" gradient="0">
              <x14:cfvo type="autoMin"/>
              <x14:cfvo type="autoMax"/>
              <x14:negativeFillColor rgb="FFFF0000"/>
              <x14:axisColor rgb="FF000000"/>
            </x14:dataBar>
          </x14:cfRule>
          <x14:cfRule type="dataBar" id="{C231A6CA-9064-4E11-A1DD-1D8FBB93ABE9}">
            <x14:dataBar minLength="0" maxLength="100" gradient="0">
              <x14:cfvo type="autoMin"/>
              <x14:cfvo type="autoMax"/>
              <x14:negativeFillColor rgb="FFFF0000"/>
              <x14:axisColor rgb="FF000000"/>
            </x14:dataBar>
          </x14:cfRule>
          <xm:sqref>W24:W25</xm:sqref>
        </x14:conditionalFormatting>
        <x14:conditionalFormatting xmlns:xm="http://schemas.microsoft.com/office/excel/2006/main">
          <x14:cfRule type="dataBar" id="{57D09456-AB20-480B-9D11-DAA36BAE5AA0}">
            <x14:dataBar minLength="0" maxLength="100" gradient="0">
              <x14:cfvo type="autoMin"/>
              <x14:cfvo type="autoMax"/>
              <x14:negativeFillColor rgb="FFFF0000"/>
              <x14:axisColor rgb="FF000000"/>
            </x14:dataBar>
          </x14:cfRule>
          <xm:sqref>Y9:Y10</xm:sqref>
        </x14:conditionalFormatting>
        <x14:conditionalFormatting xmlns:xm="http://schemas.microsoft.com/office/excel/2006/main">
          <x14:cfRule type="dataBar" id="{DA830B89-A37C-466D-A108-40174AC291DC}">
            <x14:dataBar minLength="0" maxLength="100" gradient="0">
              <x14:cfvo type="autoMin"/>
              <x14:cfvo type="autoMax"/>
              <x14:negativeFillColor rgb="FFFF0000"/>
              <x14:axisColor rgb="FF000000"/>
            </x14:dataBar>
          </x14:cfRule>
          <xm:sqref>Y9:Y22</xm:sqref>
        </x14:conditionalFormatting>
        <x14:conditionalFormatting xmlns:xm="http://schemas.microsoft.com/office/excel/2006/main">
          <x14:cfRule type="dataBar" id="{D0AE2116-1257-4C3C-9B98-9A4493587D86}">
            <x14:dataBar minLength="0" maxLength="100" gradient="0">
              <x14:cfvo type="autoMin"/>
              <x14:cfvo type="autoMax"/>
              <x14:negativeFillColor rgb="FFFF0000"/>
              <x14:axisColor rgb="FF000000"/>
            </x14:dataBar>
          </x14:cfRule>
          <x14:cfRule type="dataBar" id="{817828FE-3749-4E00-B57E-AF4FAAF9B8E3}">
            <x14:dataBar minLength="0" maxLength="100" gradient="0">
              <x14:cfvo type="autoMin"/>
              <x14:cfvo type="autoMax"/>
              <x14:negativeFillColor rgb="FFFF0000"/>
              <x14:axisColor rgb="FF000000"/>
            </x14:dataBar>
          </x14:cfRule>
          <xm:sqref>Y12:Y13</xm:sqref>
        </x14:conditionalFormatting>
        <x14:conditionalFormatting xmlns:xm="http://schemas.microsoft.com/office/excel/2006/main">
          <x14:cfRule type="dataBar" id="{70E8751B-C212-40BB-8236-2AF4F8061424}">
            <x14:dataBar minLength="0" maxLength="100" gradient="0">
              <x14:cfvo type="autoMin"/>
              <x14:cfvo type="autoMax"/>
              <x14:negativeFillColor rgb="FFFF0000"/>
              <x14:axisColor rgb="FF000000"/>
            </x14:dataBar>
          </x14:cfRule>
          <x14:cfRule type="dataBar" id="{1CECD2FE-5B07-4754-92BB-287E9FE628CA}">
            <x14:dataBar minLength="0" maxLength="100" gradient="0">
              <x14:cfvo type="autoMin"/>
              <x14:cfvo type="autoMax"/>
              <x14:negativeFillColor rgb="FFFF0000"/>
              <x14:axisColor rgb="FF000000"/>
            </x14:dataBar>
          </x14:cfRule>
          <xm:sqref>Y15:Y16</xm:sqref>
        </x14:conditionalFormatting>
        <x14:conditionalFormatting xmlns:xm="http://schemas.microsoft.com/office/excel/2006/main">
          <x14:cfRule type="dataBar" id="{8336BA26-DEBC-4D8F-BE50-56644F8EC993}">
            <x14:dataBar minLength="0" maxLength="100" gradient="0">
              <x14:cfvo type="autoMin"/>
              <x14:cfvo type="autoMax"/>
              <x14:negativeFillColor rgb="FFFF0000"/>
              <x14:axisColor rgb="FF000000"/>
            </x14:dataBar>
          </x14:cfRule>
          <xm:sqref>Y17 Y11 Y14 Y20</xm:sqref>
        </x14:conditionalFormatting>
        <x14:conditionalFormatting xmlns:xm="http://schemas.microsoft.com/office/excel/2006/main">
          <x14:cfRule type="dataBar" id="{410AE29D-BECE-43E8-A30B-7F1A425CC4A4}">
            <x14:dataBar minLength="0" maxLength="100" gradient="0">
              <x14:cfvo type="autoMin"/>
              <x14:cfvo type="autoMax"/>
              <x14:negativeFillColor rgb="FFFF0000"/>
              <x14:axisColor rgb="FF000000"/>
            </x14:dataBar>
          </x14:cfRule>
          <x14:cfRule type="dataBar" id="{F1E29D47-71B3-4740-BD04-8FDD81438A71}">
            <x14:dataBar minLength="0" maxLength="100" gradient="0">
              <x14:cfvo type="autoMin"/>
              <x14:cfvo type="autoMax"/>
              <x14:negativeFillColor rgb="FFFF0000"/>
              <x14:axisColor rgb="FF000000"/>
            </x14:dataBar>
          </x14:cfRule>
          <xm:sqref>Y18:Y19</xm:sqref>
        </x14:conditionalFormatting>
        <x14:conditionalFormatting xmlns:xm="http://schemas.microsoft.com/office/excel/2006/main">
          <x14:cfRule type="dataBar" id="{E3AEA625-B491-435D-9A47-C10D802D47A9}">
            <x14:dataBar minLength="0" maxLength="100" gradient="0">
              <x14:cfvo type="autoMin"/>
              <x14:cfvo type="autoMax"/>
              <x14:negativeFillColor rgb="FFFF0000"/>
              <x14:axisColor rgb="FF000000"/>
            </x14:dataBar>
          </x14:cfRule>
          <x14:cfRule type="dataBar" id="{B7F9B25E-6F94-41BD-AF40-DC0FFB22C8AF}">
            <x14:dataBar minLength="0" maxLength="100" gradient="0">
              <x14:cfvo type="autoMin"/>
              <x14:cfvo type="autoMax"/>
              <x14:negativeFillColor rgb="FFFF0000"/>
              <x14:axisColor rgb="FF000000"/>
            </x14:dataBar>
          </x14:cfRule>
          <xm:sqref>Y21:Y22</xm:sqref>
        </x14:conditionalFormatting>
        <x14:conditionalFormatting xmlns:xm="http://schemas.microsoft.com/office/excel/2006/main">
          <x14:cfRule type="dataBar" id="{F4A22DDA-11B0-4EFB-9D75-7E43491F82C0}">
            <x14:dataBar minLength="0" maxLength="100" gradient="0">
              <x14:cfvo type="autoMin"/>
              <x14:cfvo type="autoMax"/>
              <x14:negativeFillColor rgb="FFFF0000"/>
              <x14:axisColor rgb="FF000000"/>
            </x14:dataBar>
          </x14:cfRule>
          <x14:cfRule type="dataBar" id="{0CF1DC37-0703-4A14-905A-C9B31C85D043}">
            <x14:dataBar minLength="0" maxLength="100" gradient="0">
              <x14:cfvo type="autoMin"/>
              <x14:cfvo type="autoMax"/>
              <x14:negativeFillColor rgb="FFFF0000"/>
              <x14:axisColor rgb="FF000000"/>
            </x14:dataBar>
          </x14:cfRule>
          <xm:sqref>Y24:Y25</xm:sqref>
        </x14:conditionalFormatting>
        <x14:conditionalFormatting xmlns:xm="http://schemas.microsoft.com/office/excel/2006/main">
          <x14:cfRule type="dataBar" id="{8B7716C6-4A73-42FA-B9BE-FAA26662FCC6}">
            <x14:dataBar minLength="0" maxLength="100" gradient="0">
              <x14:cfvo type="autoMin"/>
              <x14:cfvo type="autoMax"/>
              <x14:negativeFillColor rgb="FFFF0000"/>
              <x14:axisColor rgb="FF000000"/>
            </x14:dataBar>
          </x14:cfRule>
          <xm:sqref>AA9:AA10</xm:sqref>
        </x14:conditionalFormatting>
        <x14:conditionalFormatting xmlns:xm="http://schemas.microsoft.com/office/excel/2006/main">
          <x14:cfRule type="dataBar" id="{A1A72BCD-57CF-4247-A838-5F154D4AF77F}">
            <x14:dataBar minLength="0" maxLength="100" gradient="0">
              <x14:cfvo type="autoMin"/>
              <x14:cfvo type="autoMax"/>
              <x14:negativeFillColor rgb="FFFF0000"/>
              <x14:axisColor rgb="FF000000"/>
            </x14:dataBar>
          </x14:cfRule>
          <xm:sqref>AA9:AA22</xm:sqref>
        </x14:conditionalFormatting>
        <x14:conditionalFormatting xmlns:xm="http://schemas.microsoft.com/office/excel/2006/main">
          <x14:cfRule type="dataBar" id="{9BEB78A1-CC55-45B7-9054-7AD4B0E1409D}">
            <x14:dataBar minLength="0" maxLength="100" gradient="0">
              <x14:cfvo type="autoMin"/>
              <x14:cfvo type="autoMax"/>
              <x14:negativeFillColor rgb="FFFF0000"/>
              <x14:axisColor rgb="FF000000"/>
            </x14:dataBar>
          </x14:cfRule>
          <xm:sqref>AA12:AA13</xm:sqref>
        </x14:conditionalFormatting>
        <x14:conditionalFormatting xmlns:xm="http://schemas.microsoft.com/office/excel/2006/main">
          <x14:cfRule type="dataBar" id="{D16DDD90-4E10-4089-8B5E-F46AB1CA3BE1}">
            <x14:dataBar minLength="0" maxLength="100" gradient="0">
              <x14:cfvo type="autoMin"/>
              <x14:cfvo type="autoMax"/>
              <x14:negativeFillColor rgb="FFFF0000"/>
              <x14:axisColor rgb="FF000000"/>
            </x14:dataBar>
          </x14:cfRule>
          <xm:sqref>AA15:AA16</xm:sqref>
        </x14:conditionalFormatting>
        <x14:conditionalFormatting xmlns:xm="http://schemas.microsoft.com/office/excel/2006/main">
          <x14:cfRule type="dataBar" id="{F8814955-0AAA-4416-B96A-C383B11042AC}">
            <x14:dataBar minLength="0" maxLength="100" gradient="0">
              <x14:cfvo type="autoMin"/>
              <x14:cfvo type="autoMax"/>
              <x14:negativeFillColor rgb="FFFF0000"/>
              <x14:axisColor rgb="FF000000"/>
            </x14:dataBar>
          </x14:cfRule>
          <xm:sqref>AA17 AA11 AA14 AA20</xm:sqref>
        </x14:conditionalFormatting>
        <x14:conditionalFormatting xmlns:xm="http://schemas.microsoft.com/office/excel/2006/main">
          <x14:cfRule type="dataBar" id="{72FA3AF3-5C3C-4317-8370-8D069F8F08D1}">
            <x14:dataBar minLength="0" maxLength="100" gradient="0">
              <x14:cfvo type="autoMin"/>
              <x14:cfvo type="autoMax"/>
              <x14:negativeFillColor rgb="FFFF0000"/>
              <x14:axisColor rgb="FF000000"/>
            </x14:dataBar>
          </x14:cfRule>
          <xm:sqref>AA18:AA19</xm:sqref>
        </x14:conditionalFormatting>
        <x14:conditionalFormatting xmlns:xm="http://schemas.microsoft.com/office/excel/2006/main">
          <x14:cfRule type="dataBar" id="{55571774-0994-45BD-97C6-AF301ECB143F}">
            <x14:dataBar minLength="0" maxLength="100" gradient="0">
              <x14:cfvo type="autoMin"/>
              <x14:cfvo type="autoMax"/>
              <x14:negativeFillColor rgb="FFFF0000"/>
              <x14:axisColor rgb="FF000000"/>
            </x14:dataBar>
          </x14:cfRule>
          <xm:sqref>AA21:AA22</xm:sqref>
        </x14:conditionalFormatting>
        <x14:conditionalFormatting xmlns:xm="http://schemas.microsoft.com/office/excel/2006/main">
          <x14:cfRule type="dataBar" id="{2D9E4EF4-69CA-4BFF-A4B8-F642372D5A0B}">
            <x14:dataBar minLength="0" maxLength="100" gradient="0">
              <x14:cfvo type="autoMin"/>
              <x14:cfvo type="autoMax"/>
              <x14:negativeFillColor rgb="FFFF0000"/>
              <x14:axisColor rgb="FF000000"/>
            </x14:dataBar>
          </x14:cfRule>
          <x14:cfRule type="dataBar" id="{A2DFFA5E-8808-459D-997B-754A069228EB}">
            <x14:dataBar minLength="0" maxLength="100" gradient="0">
              <x14:cfvo type="autoMin"/>
              <x14:cfvo type="autoMax"/>
              <x14:negativeFillColor rgb="FFFF0000"/>
              <x14:axisColor rgb="FF000000"/>
            </x14:dataBar>
          </x14:cfRule>
          <xm:sqref>AA24:AA25</xm:sqref>
        </x14:conditionalFormatting>
        <x14:conditionalFormatting xmlns:xm="http://schemas.microsoft.com/office/excel/2006/main">
          <x14:cfRule type="dataBar" id="{1BE5F117-668A-4C77-A927-B9EAFDF5D584}">
            <x14:dataBar minLength="0" maxLength="100" gradient="0">
              <x14:cfvo type="autoMin"/>
              <x14:cfvo type="autoMax"/>
              <x14:negativeFillColor rgb="FFFF0000"/>
              <x14:axisColor rgb="FF000000"/>
            </x14:dataBar>
          </x14:cfRule>
          <xm:sqref>AC9:AC10</xm:sqref>
        </x14:conditionalFormatting>
        <x14:conditionalFormatting xmlns:xm="http://schemas.microsoft.com/office/excel/2006/main">
          <x14:cfRule type="dataBar" id="{196592F9-7D23-44E9-9825-0FD6198BFEA8}">
            <x14:dataBar minLength="0" maxLength="100" gradient="0">
              <x14:cfvo type="autoMin"/>
              <x14:cfvo type="autoMax"/>
              <x14:negativeFillColor rgb="FFFF0000"/>
              <x14:axisColor rgb="FF000000"/>
            </x14:dataBar>
          </x14:cfRule>
          <xm:sqref>AC9:AC22</xm:sqref>
        </x14:conditionalFormatting>
        <x14:conditionalFormatting xmlns:xm="http://schemas.microsoft.com/office/excel/2006/main">
          <x14:cfRule type="dataBar" id="{3BA6176B-B912-4FED-8D0A-8470F006DC2F}">
            <x14:dataBar minLength="0" maxLength="100" gradient="0">
              <x14:cfvo type="autoMin"/>
              <x14:cfvo type="autoMax"/>
              <x14:negativeFillColor rgb="FFFF0000"/>
              <x14:axisColor rgb="FF000000"/>
            </x14:dataBar>
          </x14:cfRule>
          <xm:sqref>AC17 AC11 AC14 AC20</xm:sqref>
        </x14:conditionalFormatting>
        <x14:conditionalFormatting xmlns:xm="http://schemas.microsoft.com/office/excel/2006/main">
          <x14:cfRule type="dataBar" id="{3C90AEBA-3F83-4F41-B273-4D5702CBE48A}">
            <x14:dataBar minLength="0" maxLength="100" gradient="0">
              <x14:cfvo type="autoMin"/>
              <x14:cfvo type="autoMax"/>
              <x14:negativeFillColor rgb="FFFF0000"/>
              <x14:axisColor rgb="FF000000"/>
            </x14:dataBar>
          </x14:cfRule>
          <xm:sqref>AC12:AC13</xm:sqref>
        </x14:conditionalFormatting>
        <x14:conditionalFormatting xmlns:xm="http://schemas.microsoft.com/office/excel/2006/main">
          <x14:cfRule type="dataBar" id="{9CBEE168-FA2E-46E7-88A6-B3A22C3836FC}">
            <x14:dataBar minLength="0" maxLength="100" gradient="0">
              <x14:cfvo type="autoMin"/>
              <x14:cfvo type="autoMax"/>
              <x14:negativeFillColor rgb="FFFF0000"/>
              <x14:axisColor rgb="FF000000"/>
            </x14:dataBar>
          </x14:cfRule>
          <xm:sqref>AC15:AC16</xm:sqref>
        </x14:conditionalFormatting>
        <x14:conditionalFormatting xmlns:xm="http://schemas.microsoft.com/office/excel/2006/main">
          <x14:cfRule type="dataBar" id="{E2D1CBC0-4502-4130-8C2D-680DA4B81A04}">
            <x14:dataBar minLength="0" maxLength="100" gradient="0">
              <x14:cfvo type="autoMin"/>
              <x14:cfvo type="autoMax"/>
              <x14:negativeFillColor rgb="FFFF0000"/>
              <x14:axisColor rgb="FF000000"/>
            </x14:dataBar>
          </x14:cfRule>
          <xm:sqref>AC18:AC19</xm:sqref>
        </x14:conditionalFormatting>
        <x14:conditionalFormatting xmlns:xm="http://schemas.microsoft.com/office/excel/2006/main">
          <x14:cfRule type="dataBar" id="{07E95C8E-19D3-4D83-B043-10A81F468106}">
            <x14:dataBar minLength="0" maxLength="100" gradient="0">
              <x14:cfvo type="autoMin"/>
              <x14:cfvo type="autoMax"/>
              <x14:negativeFillColor rgb="FFFF0000"/>
              <x14:axisColor rgb="FF000000"/>
            </x14:dataBar>
          </x14:cfRule>
          <xm:sqref>AC21:AC22</xm:sqref>
        </x14:conditionalFormatting>
        <x14:conditionalFormatting xmlns:xm="http://schemas.microsoft.com/office/excel/2006/main">
          <x14:cfRule type="dataBar" id="{05F524E3-2E55-418F-AC6D-3A636C2162B0}">
            <x14:dataBar minLength="0" maxLength="100" gradient="0">
              <x14:cfvo type="autoMin"/>
              <x14:cfvo type="autoMax"/>
              <x14:negativeFillColor rgb="FFFF0000"/>
              <x14:axisColor rgb="FF000000"/>
            </x14:dataBar>
          </x14:cfRule>
          <x14:cfRule type="dataBar" id="{8723A31E-9C25-46AE-9B80-9B81C8CAC913}">
            <x14:dataBar minLength="0" maxLength="100" gradient="0">
              <x14:cfvo type="autoMin"/>
              <x14:cfvo type="autoMax"/>
              <x14:negativeFillColor rgb="FFFF0000"/>
              <x14:axisColor rgb="FF000000"/>
            </x14:dataBar>
          </x14:cfRule>
          <xm:sqref>AC24:AC25</xm:sqref>
        </x14:conditionalFormatting>
        <x14:conditionalFormatting xmlns:xm="http://schemas.microsoft.com/office/excel/2006/main">
          <x14:cfRule type="dataBar" id="{7AE565C1-F72A-4985-9951-D659724D5D24}">
            <x14:dataBar minLength="0" maxLength="100" gradient="0">
              <x14:cfvo type="autoMin"/>
              <x14:cfvo type="autoMax"/>
              <x14:negativeFillColor rgb="FFFF0000"/>
              <x14:axisColor rgb="FF000000"/>
            </x14:dataBar>
          </x14:cfRule>
          <xm:sqref>AE9:AE10</xm:sqref>
        </x14:conditionalFormatting>
        <x14:conditionalFormatting xmlns:xm="http://schemas.microsoft.com/office/excel/2006/main">
          <x14:cfRule type="dataBar" id="{A4F56155-99D8-48AF-996A-9D0A24838100}">
            <x14:dataBar minLength="0" maxLength="100" gradient="0">
              <x14:cfvo type="autoMin"/>
              <x14:cfvo type="autoMax"/>
              <x14:negativeFillColor rgb="FFFF0000"/>
              <x14:axisColor rgb="FF000000"/>
            </x14:dataBar>
          </x14:cfRule>
          <xm:sqref>AE9:AE22</xm:sqref>
        </x14:conditionalFormatting>
        <x14:conditionalFormatting xmlns:xm="http://schemas.microsoft.com/office/excel/2006/main">
          <x14:cfRule type="dataBar" id="{596A3A05-BC77-455C-A9BF-2A6C3F1F4C48}">
            <x14:dataBar minLength="0" maxLength="100" gradient="0">
              <x14:cfvo type="autoMin"/>
              <x14:cfvo type="autoMax"/>
              <x14:negativeFillColor rgb="FFFF0000"/>
              <x14:axisColor rgb="FF000000"/>
            </x14:dataBar>
          </x14:cfRule>
          <xm:sqref>AE11 AE17 AE14 AE20</xm:sqref>
        </x14:conditionalFormatting>
        <x14:conditionalFormatting xmlns:xm="http://schemas.microsoft.com/office/excel/2006/main">
          <x14:cfRule type="dataBar" id="{F57DAB64-883E-435C-BB6C-BC1277F4986C}">
            <x14:dataBar minLength="0" maxLength="100" gradient="0">
              <x14:cfvo type="autoMin"/>
              <x14:cfvo type="autoMax"/>
              <x14:negativeFillColor rgb="FFFF0000"/>
              <x14:axisColor rgb="FF000000"/>
            </x14:dataBar>
          </x14:cfRule>
          <xm:sqref>AE12:AE13</xm:sqref>
        </x14:conditionalFormatting>
        <x14:conditionalFormatting xmlns:xm="http://schemas.microsoft.com/office/excel/2006/main">
          <x14:cfRule type="dataBar" id="{AB4C1185-0BB5-434C-9A1E-84880CB5CBF2}">
            <x14:dataBar minLength="0" maxLength="100" gradient="0">
              <x14:cfvo type="autoMin"/>
              <x14:cfvo type="autoMax"/>
              <x14:negativeFillColor rgb="FFFF0000"/>
              <x14:axisColor rgb="FF000000"/>
            </x14:dataBar>
          </x14:cfRule>
          <xm:sqref>AE15:AE16</xm:sqref>
        </x14:conditionalFormatting>
        <x14:conditionalFormatting xmlns:xm="http://schemas.microsoft.com/office/excel/2006/main">
          <x14:cfRule type="dataBar" id="{ED6FA199-7F64-4297-9DAE-2BB2DCD9A86A}">
            <x14:dataBar minLength="0" maxLength="100" gradient="0">
              <x14:cfvo type="autoMin"/>
              <x14:cfvo type="autoMax"/>
              <x14:negativeFillColor rgb="FFFF0000"/>
              <x14:axisColor rgb="FF000000"/>
            </x14:dataBar>
          </x14:cfRule>
          <xm:sqref>AE18:AE19</xm:sqref>
        </x14:conditionalFormatting>
        <x14:conditionalFormatting xmlns:xm="http://schemas.microsoft.com/office/excel/2006/main">
          <x14:cfRule type="dataBar" id="{3D99379C-A33C-41D1-84D8-13D4348636E8}">
            <x14:dataBar minLength="0" maxLength="100" gradient="0">
              <x14:cfvo type="autoMin"/>
              <x14:cfvo type="autoMax"/>
              <x14:negativeFillColor rgb="FFFF0000"/>
              <x14:axisColor rgb="FF000000"/>
            </x14:dataBar>
          </x14:cfRule>
          <xm:sqref>AE21:AE22</xm:sqref>
        </x14:conditionalFormatting>
        <x14:conditionalFormatting xmlns:xm="http://schemas.microsoft.com/office/excel/2006/main">
          <x14:cfRule type="dataBar" id="{A2FE2B44-7840-4703-98C2-2803D531AA4B}">
            <x14:dataBar minLength="0" maxLength="100" gradient="0">
              <x14:cfvo type="autoMin"/>
              <x14:cfvo type="autoMax"/>
              <x14:negativeFillColor rgb="FFFF0000"/>
              <x14:axisColor rgb="FF000000"/>
            </x14:dataBar>
          </x14:cfRule>
          <x14:cfRule type="dataBar" id="{F8884C67-F1E6-4002-926A-415487C14F74}">
            <x14:dataBar minLength="0" maxLength="100" gradient="0">
              <x14:cfvo type="autoMin"/>
              <x14:cfvo type="autoMax"/>
              <x14:negativeFillColor rgb="FFFF0000"/>
              <x14:axisColor rgb="FF000000"/>
            </x14:dataBar>
          </x14:cfRule>
          <xm:sqref>AE24:AE25</xm:sqref>
        </x14:conditionalFormatting>
        <x14:conditionalFormatting xmlns:xm="http://schemas.microsoft.com/office/excel/2006/main">
          <x14:cfRule type="dataBar" id="{49077310-796C-4B05-A54C-D7EB77450F7E}">
            <x14:dataBar minLength="0" maxLength="100" gradient="0">
              <x14:cfvo type="autoMin"/>
              <x14:cfvo type="autoMax"/>
              <x14:negativeFillColor rgb="FFFF0000"/>
              <x14:axisColor rgb="FF000000"/>
            </x14:dataBar>
          </x14:cfRule>
          <xm:sqref>AG9:AG10</xm:sqref>
        </x14:conditionalFormatting>
        <x14:conditionalFormatting xmlns:xm="http://schemas.microsoft.com/office/excel/2006/main">
          <x14:cfRule type="dataBar" id="{0CD05BDE-9339-4347-BA15-5CF6135E815B}">
            <x14:dataBar minLength="0" maxLength="100" gradient="0">
              <x14:cfvo type="autoMin"/>
              <x14:cfvo type="autoMax"/>
              <x14:negativeFillColor rgb="FFFF0000"/>
              <x14:axisColor rgb="FF000000"/>
            </x14:dataBar>
          </x14:cfRule>
          <xm:sqref>AG9:AG22</xm:sqref>
        </x14:conditionalFormatting>
        <x14:conditionalFormatting xmlns:xm="http://schemas.microsoft.com/office/excel/2006/main">
          <x14:cfRule type="dataBar" id="{C51DB638-AE9A-4461-B1F4-005B20A1F027}">
            <x14:dataBar minLength="0" maxLength="100" gradient="0">
              <x14:cfvo type="autoMin"/>
              <x14:cfvo type="autoMax"/>
              <x14:negativeFillColor rgb="FFFF0000"/>
              <x14:axisColor rgb="FF000000"/>
            </x14:dataBar>
          </x14:cfRule>
          <xm:sqref>AG17 AG11 AG14 AG20</xm:sqref>
        </x14:conditionalFormatting>
        <x14:conditionalFormatting xmlns:xm="http://schemas.microsoft.com/office/excel/2006/main">
          <x14:cfRule type="dataBar" id="{BB660CD8-9612-45C1-B2A9-8C5096CAAEA8}">
            <x14:dataBar minLength="0" maxLength="100" gradient="0">
              <x14:cfvo type="autoMin"/>
              <x14:cfvo type="autoMax"/>
              <x14:negativeFillColor rgb="FFFF0000"/>
              <x14:axisColor rgb="FF000000"/>
            </x14:dataBar>
          </x14:cfRule>
          <xm:sqref>AG12:AG13</xm:sqref>
        </x14:conditionalFormatting>
        <x14:conditionalFormatting xmlns:xm="http://schemas.microsoft.com/office/excel/2006/main">
          <x14:cfRule type="dataBar" id="{045045C9-497D-400B-8BF3-1360DBF8DEDA}">
            <x14:dataBar minLength="0" maxLength="100" gradient="0">
              <x14:cfvo type="autoMin"/>
              <x14:cfvo type="autoMax"/>
              <x14:negativeFillColor rgb="FFFF0000"/>
              <x14:axisColor rgb="FF000000"/>
            </x14:dataBar>
          </x14:cfRule>
          <xm:sqref>AG15:AG16</xm:sqref>
        </x14:conditionalFormatting>
        <x14:conditionalFormatting xmlns:xm="http://schemas.microsoft.com/office/excel/2006/main">
          <x14:cfRule type="dataBar" id="{9CE40886-C6E4-4EC5-974E-FFDBE9A8BEF8}">
            <x14:dataBar minLength="0" maxLength="100" gradient="0">
              <x14:cfvo type="autoMin"/>
              <x14:cfvo type="autoMax"/>
              <x14:negativeFillColor rgb="FFFF0000"/>
              <x14:axisColor rgb="FF000000"/>
            </x14:dataBar>
          </x14:cfRule>
          <xm:sqref>AG18:AG19</xm:sqref>
        </x14:conditionalFormatting>
        <x14:conditionalFormatting xmlns:xm="http://schemas.microsoft.com/office/excel/2006/main">
          <x14:cfRule type="dataBar" id="{36F097CA-95EE-4A5A-A070-37D669327219}">
            <x14:dataBar minLength="0" maxLength="100" gradient="0">
              <x14:cfvo type="autoMin"/>
              <x14:cfvo type="autoMax"/>
              <x14:negativeFillColor rgb="FFFF0000"/>
              <x14:axisColor rgb="FF000000"/>
            </x14:dataBar>
          </x14:cfRule>
          <xm:sqref>AG21:AG22</xm:sqref>
        </x14:conditionalFormatting>
        <x14:conditionalFormatting xmlns:xm="http://schemas.microsoft.com/office/excel/2006/main">
          <x14:cfRule type="dataBar" id="{7490C91D-4DE2-4C98-81E6-CE2F880B3BBD}">
            <x14:dataBar minLength="0" maxLength="100" gradient="0">
              <x14:cfvo type="autoMin"/>
              <x14:cfvo type="autoMax"/>
              <x14:negativeFillColor rgb="FFFF0000"/>
              <x14:axisColor rgb="FF000000"/>
            </x14:dataBar>
          </x14:cfRule>
          <x14:cfRule type="dataBar" id="{B90CB104-54BA-4F1B-9C4A-DD0A38A7C72D}">
            <x14:dataBar minLength="0" maxLength="100" gradient="0">
              <x14:cfvo type="autoMin"/>
              <x14:cfvo type="autoMax"/>
              <x14:negativeFillColor rgb="FFFF0000"/>
              <x14:axisColor rgb="FF000000"/>
            </x14:dataBar>
          </x14:cfRule>
          <xm:sqref>AG24:AG25</xm:sqref>
        </x14:conditionalFormatting>
        <x14:conditionalFormatting xmlns:xm="http://schemas.microsoft.com/office/excel/2006/main">
          <x14:cfRule type="dataBar" id="{7B6979F5-476D-4783-B4CA-DCDB350E9693}">
            <x14:dataBar minLength="0" maxLength="100" gradient="0">
              <x14:cfvo type="autoMin"/>
              <x14:cfvo type="autoMax"/>
              <x14:negativeFillColor rgb="FFFF0000"/>
              <x14:axisColor rgb="FF000000"/>
            </x14:dataBar>
          </x14:cfRule>
          <xm:sqref>AI9:AI10</xm:sqref>
        </x14:conditionalFormatting>
        <x14:conditionalFormatting xmlns:xm="http://schemas.microsoft.com/office/excel/2006/main">
          <x14:cfRule type="dataBar" id="{A9CEA6AD-2AEF-4B09-B19B-265D19304178}">
            <x14:dataBar minLength="0" maxLength="100" gradient="0">
              <x14:cfvo type="autoMin"/>
              <x14:cfvo type="autoMax"/>
              <x14:negativeFillColor rgb="FFFF0000"/>
              <x14:axisColor rgb="FF000000"/>
            </x14:dataBar>
          </x14:cfRule>
          <xm:sqref>AI9:AI22</xm:sqref>
        </x14:conditionalFormatting>
        <x14:conditionalFormatting xmlns:xm="http://schemas.microsoft.com/office/excel/2006/main">
          <x14:cfRule type="dataBar" id="{9D23246C-548A-4CDF-846E-1C952592B144}">
            <x14:dataBar minLength="0" maxLength="100" gradient="0">
              <x14:cfvo type="autoMin"/>
              <x14:cfvo type="autoMax"/>
              <x14:negativeFillColor rgb="FFFF0000"/>
              <x14:axisColor rgb="FF000000"/>
            </x14:dataBar>
          </x14:cfRule>
          <xm:sqref>AI17 AI11 AI14 AI20</xm:sqref>
        </x14:conditionalFormatting>
        <x14:conditionalFormatting xmlns:xm="http://schemas.microsoft.com/office/excel/2006/main">
          <x14:cfRule type="dataBar" id="{2C4545D6-E82A-4EAE-84AF-3A0F855B64A3}">
            <x14:dataBar minLength="0" maxLength="100" gradient="0">
              <x14:cfvo type="autoMin"/>
              <x14:cfvo type="autoMax"/>
              <x14:negativeFillColor rgb="FFFF0000"/>
              <x14:axisColor rgb="FF000000"/>
            </x14:dataBar>
          </x14:cfRule>
          <xm:sqref>AI12:AI13</xm:sqref>
        </x14:conditionalFormatting>
        <x14:conditionalFormatting xmlns:xm="http://schemas.microsoft.com/office/excel/2006/main">
          <x14:cfRule type="dataBar" id="{5B143D5C-4E32-427E-9958-3E3143A68016}">
            <x14:dataBar minLength="0" maxLength="100" gradient="0">
              <x14:cfvo type="autoMin"/>
              <x14:cfvo type="autoMax"/>
              <x14:negativeFillColor rgb="FFFF0000"/>
              <x14:axisColor rgb="FF000000"/>
            </x14:dataBar>
          </x14:cfRule>
          <xm:sqref>AI15:AI16</xm:sqref>
        </x14:conditionalFormatting>
        <x14:conditionalFormatting xmlns:xm="http://schemas.microsoft.com/office/excel/2006/main">
          <x14:cfRule type="dataBar" id="{2C432757-79EC-4845-AACC-940AC11F4973}">
            <x14:dataBar minLength="0" maxLength="100" gradient="0">
              <x14:cfvo type="autoMin"/>
              <x14:cfvo type="autoMax"/>
              <x14:negativeFillColor rgb="FFFF0000"/>
              <x14:axisColor rgb="FF000000"/>
            </x14:dataBar>
          </x14:cfRule>
          <xm:sqref>AI18:AI19</xm:sqref>
        </x14:conditionalFormatting>
        <x14:conditionalFormatting xmlns:xm="http://schemas.microsoft.com/office/excel/2006/main">
          <x14:cfRule type="dataBar" id="{D3F9A2BF-61BF-4131-83A2-A89760DCD14A}">
            <x14:dataBar minLength="0" maxLength="100" gradient="0">
              <x14:cfvo type="autoMin"/>
              <x14:cfvo type="autoMax"/>
              <x14:negativeFillColor rgb="FFFF0000"/>
              <x14:axisColor rgb="FF000000"/>
            </x14:dataBar>
          </x14:cfRule>
          <xm:sqref>AI21:AI22</xm:sqref>
        </x14:conditionalFormatting>
        <x14:conditionalFormatting xmlns:xm="http://schemas.microsoft.com/office/excel/2006/main">
          <x14:cfRule type="dataBar" id="{F3E89F7F-9AC6-493A-93F8-215A4D0C007C}">
            <x14:dataBar minLength="0" maxLength="100" gradient="0">
              <x14:cfvo type="autoMin"/>
              <x14:cfvo type="autoMax"/>
              <x14:negativeFillColor rgb="FFFF0000"/>
              <x14:axisColor rgb="FF000000"/>
            </x14:dataBar>
          </x14:cfRule>
          <xm:sqref>AK9:AK10</xm:sqref>
        </x14:conditionalFormatting>
        <x14:conditionalFormatting xmlns:xm="http://schemas.microsoft.com/office/excel/2006/main">
          <x14:cfRule type="dataBar" id="{8EF6751E-AA00-41A4-AEA9-574C1C20CFAD}">
            <x14:dataBar minLength="0" maxLength="100" gradient="0">
              <x14:cfvo type="autoMin"/>
              <x14:cfvo type="autoMax"/>
              <x14:negativeFillColor rgb="FFFF0000"/>
              <x14:axisColor rgb="FF000000"/>
            </x14:dataBar>
          </x14:cfRule>
          <xm:sqref>AK9:AK22</xm:sqref>
        </x14:conditionalFormatting>
        <x14:conditionalFormatting xmlns:xm="http://schemas.microsoft.com/office/excel/2006/main">
          <x14:cfRule type="dataBar" id="{49B40E6C-65D5-4CD9-97F5-0015E9813BB9}">
            <x14:dataBar minLength="0" maxLength="100" gradient="0">
              <x14:cfvo type="autoMin"/>
              <x14:cfvo type="autoMax"/>
              <x14:negativeFillColor rgb="FFFF0000"/>
              <x14:axisColor rgb="FF000000"/>
            </x14:dataBar>
          </x14:cfRule>
          <xm:sqref>AK11 AK17 AK14 AK20</xm:sqref>
        </x14:conditionalFormatting>
        <x14:conditionalFormatting xmlns:xm="http://schemas.microsoft.com/office/excel/2006/main">
          <x14:cfRule type="dataBar" id="{75403DB1-3153-4E11-BA5A-7B5910A8B099}">
            <x14:dataBar minLength="0" maxLength="100" gradient="0">
              <x14:cfvo type="autoMin"/>
              <x14:cfvo type="autoMax"/>
              <x14:negativeFillColor rgb="FFFF0000"/>
              <x14:axisColor rgb="FF000000"/>
            </x14:dataBar>
          </x14:cfRule>
          <x14:cfRule type="dataBar" id="{690D4259-0A9B-46DB-B1A4-566DEB292754}">
            <x14:dataBar minLength="0" maxLength="100" gradient="0">
              <x14:cfvo type="autoMin"/>
              <x14:cfvo type="autoMax"/>
              <x14:negativeFillColor rgb="FFFF0000"/>
              <x14:axisColor rgb="FF000000"/>
            </x14:dataBar>
          </x14:cfRule>
          <xm:sqref>AK12:AK13</xm:sqref>
        </x14:conditionalFormatting>
        <x14:conditionalFormatting xmlns:xm="http://schemas.microsoft.com/office/excel/2006/main">
          <x14:cfRule type="dataBar" id="{EE6CEF77-77D3-4BF6-B1C2-D7FDE636195B}">
            <x14:dataBar minLength="0" maxLength="100" gradient="0">
              <x14:cfvo type="autoMin"/>
              <x14:cfvo type="autoMax"/>
              <x14:negativeFillColor rgb="FFFF0000"/>
              <x14:axisColor rgb="FF000000"/>
            </x14:dataBar>
          </x14:cfRule>
          <x14:cfRule type="dataBar" id="{946D8CEC-E74D-4FD6-9A5F-1A1EAC049489}">
            <x14:dataBar minLength="0" maxLength="100" gradient="0">
              <x14:cfvo type="autoMin"/>
              <x14:cfvo type="autoMax"/>
              <x14:negativeFillColor rgb="FFFF0000"/>
              <x14:axisColor rgb="FF000000"/>
            </x14:dataBar>
          </x14:cfRule>
          <xm:sqref>AK15:AK16</xm:sqref>
        </x14:conditionalFormatting>
        <x14:conditionalFormatting xmlns:xm="http://schemas.microsoft.com/office/excel/2006/main">
          <x14:cfRule type="dataBar" id="{1C9D1AF6-75FC-45D8-AF36-FEB7A6C7E3BA}">
            <x14:dataBar minLength="0" maxLength="100" gradient="0">
              <x14:cfvo type="autoMin"/>
              <x14:cfvo type="autoMax"/>
              <x14:negativeFillColor rgb="FFFF0000"/>
              <x14:axisColor rgb="FF000000"/>
            </x14:dataBar>
          </x14:cfRule>
          <x14:cfRule type="dataBar" id="{D5330001-628D-403F-88DE-810555365EF4}">
            <x14:dataBar minLength="0" maxLength="100" gradient="0">
              <x14:cfvo type="autoMin"/>
              <x14:cfvo type="autoMax"/>
              <x14:negativeFillColor rgb="FFFF0000"/>
              <x14:axisColor rgb="FF000000"/>
            </x14:dataBar>
          </x14:cfRule>
          <xm:sqref>AK18:AK19</xm:sqref>
        </x14:conditionalFormatting>
        <x14:conditionalFormatting xmlns:xm="http://schemas.microsoft.com/office/excel/2006/main">
          <x14:cfRule type="dataBar" id="{DC5A412B-E45D-4DCF-AE6E-5CC114BB4B35}">
            <x14:dataBar minLength="0" maxLength="100" gradient="0">
              <x14:cfvo type="autoMin"/>
              <x14:cfvo type="autoMax"/>
              <x14:negativeFillColor rgb="FFFF0000"/>
              <x14:axisColor rgb="FF000000"/>
            </x14:dataBar>
          </x14:cfRule>
          <x14:cfRule type="dataBar" id="{8F148A06-A6AB-439E-98BD-D88646A60B38}">
            <x14:dataBar minLength="0" maxLength="100" gradient="0">
              <x14:cfvo type="autoMin"/>
              <x14:cfvo type="autoMax"/>
              <x14:negativeFillColor rgb="FFFF0000"/>
              <x14:axisColor rgb="FF000000"/>
            </x14:dataBar>
          </x14:cfRule>
          <xm:sqref>AK21:AK22</xm:sqref>
        </x14:conditionalFormatting>
        <x14:conditionalFormatting xmlns:xm="http://schemas.microsoft.com/office/excel/2006/main">
          <x14:cfRule type="dataBar" id="{CF7B900E-CB84-4EC0-B014-2AE5A89DEC79}">
            <x14:dataBar minLength="0" maxLength="100" gradient="0">
              <x14:cfvo type="autoMin"/>
              <x14:cfvo type="autoMax"/>
              <x14:negativeFillColor rgb="FFFF0000"/>
              <x14:axisColor rgb="FF000000"/>
            </x14:dataBar>
          </x14:cfRule>
          <x14:cfRule type="dataBar" id="{E71F8D7D-D32B-43CB-989A-C21A63531C0C}">
            <x14:dataBar minLength="0" maxLength="100" gradient="0">
              <x14:cfvo type="autoMin"/>
              <x14:cfvo type="autoMax"/>
              <x14:negativeFillColor rgb="FFFF0000"/>
              <x14:axisColor rgb="FF000000"/>
            </x14:dataBar>
          </x14:cfRule>
          <xm:sqref>AK24:AK25</xm:sqref>
        </x14:conditionalFormatting>
        <x14:conditionalFormatting xmlns:xm="http://schemas.microsoft.com/office/excel/2006/main">
          <x14:cfRule type="dataBar" id="{CE0082D4-1542-4AE6-8D44-FC59999AC9E4}">
            <x14:dataBar minLength="0" maxLength="100" gradient="0">
              <x14:cfvo type="autoMin"/>
              <x14:cfvo type="autoMax"/>
              <x14:negativeFillColor rgb="FFFF0000"/>
              <x14:axisColor rgb="FF000000"/>
            </x14:dataBar>
          </x14:cfRule>
          <xm:sqref>AM9:AM10</xm:sqref>
        </x14:conditionalFormatting>
        <x14:conditionalFormatting xmlns:xm="http://schemas.microsoft.com/office/excel/2006/main">
          <x14:cfRule type="dataBar" id="{B43EA0C5-34BE-4814-8C5A-10A76AE8E19A}">
            <x14:dataBar minLength="0" maxLength="100" gradient="0">
              <x14:cfvo type="autoMin"/>
              <x14:cfvo type="autoMax"/>
              <x14:negativeFillColor rgb="FFFF0000"/>
              <x14:axisColor rgb="FF000000"/>
            </x14:dataBar>
          </x14:cfRule>
          <xm:sqref>AM9:AM22</xm:sqref>
        </x14:conditionalFormatting>
        <x14:conditionalFormatting xmlns:xm="http://schemas.microsoft.com/office/excel/2006/main">
          <x14:cfRule type="dataBar" id="{B2658EB6-F683-43F7-BC01-4D11D75CF077}">
            <x14:dataBar minLength="0" maxLength="100" gradient="0">
              <x14:cfvo type="autoMin"/>
              <x14:cfvo type="autoMax"/>
              <x14:negativeFillColor rgb="FFFF0000"/>
              <x14:axisColor rgb="FF000000"/>
            </x14:dataBar>
          </x14:cfRule>
          <xm:sqref>AM11 AM17 AM14 AM20</xm:sqref>
        </x14:conditionalFormatting>
        <x14:conditionalFormatting xmlns:xm="http://schemas.microsoft.com/office/excel/2006/main">
          <x14:cfRule type="dataBar" id="{888603ED-B336-4A35-A2C4-2F446062A86A}">
            <x14:dataBar minLength="0" maxLength="100" gradient="0">
              <x14:cfvo type="autoMin"/>
              <x14:cfvo type="autoMax"/>
              <x14:negativeFillColor rgb="FFFF0000"/>
              <x14:axisColor rgb="FF000000"/>
            </x14:dataBar>
          </x14:cfRule>
          <x14:cfRule type="dataBar" id="{5B7E278F-86E1-489A-AD7E-FEA5250C47E9}">
            <x14:dataBar minLength="0" maxLength="100" gradient="0">
              <x14:cfvo type="autoMin"/>
              <x14:cfvo type="autoMax"/>
              <x14:negativeFillColor rgb="FFFF0000"/>
              <x14:axisColor rgb="FF000000"/>
            </x14:dataBar>
          </x14:cfRule>
          <xm:sqref>AM12:AM13</xm:sqref>
        </x14:conditionalFormatting>
        <x14:conditionalFormatting xmlns:xm="http://schemas.microsoft.com/office/excel/2006/main">
          <x14:cfRule type="dataBar" id="{6C8052BF-3DA1-477E-90EE-5254D87BC253}">
            <x14:dataBar minLength="0" maxLength="100" gradient="0">
              <x14:cfvo type="autoMin"/>
              <x14:cfvo type="autoMax"/>
              <x14:negativeFillColor rgb="FFFF0000"/>
              <x14:axisColor rgb="FF000000"/>
            </x14:dataBar>
          </x14:cfRule>
          <x14:cfRule type="dataBar" id="{967CA429-6880-4D2D-BCD2-4730FC020DA7}">
            <x14:dataBar minLength="0" maxLength="100" gradient="0">
              <x14:cfvo type="autoMin"/>
              <x14:cfvo type="autoMax"/>
              <x14:negativeFillColor rgb="FFFF0000"/>
              <x14:axisColor rgb="FF000000"/>
            </x14:dataBar>
          </x14:cfRule>
          <xm:sqref>AM15:AM16</xm:sqref>
        </x14:conditionalFormatting>
        <x14:conditionalFormatting xmlns:xm="http://schemas.microsoft.com/office/excel/2006/main">
          <x14:cfRule type="dataBar" id="{AC86C900-3F34-493A-AF12-C413E67D8153}">
            <x14:dataBar minLength="0" maxLength="100" gradient="0">
              <x14:cfvo type="autoMin"/>
              <x14:cfvo type="autoMax"/>
              <x14:negativeFillColor rgb="FFFF0000"/>
              <x14:axisColor rgb="FF000000"/>
            </x14:dataBar>
          </x14:cfRule>
          <x14:cfRule type="dataBar" id="{1C895253-DEA8-44B1-877C-5CDEC5E1163F}">
            <x14:dataBar minLength="0" maxLength="100" gradient="0">
              <x14:cfvo type="autoMin"/>
              <x14:cfvo type="autoMax"/>
              <x14:negativeFillColor rgb="FFFF0000"/>
              <x14:axisColor rgb="FF000000"/>
            </x14:dataBar>
          </x14:cfRule>
          <xm:sqref>AM18:AM19</xm:sqref>
        </x14:conditionalFormatting>
        <x14:conditionalFormatting xmlns:xm="http://schemas.microsoft.com/office/excel/2006/main">
          <x14:cfRule type="dataBar" id="{8CA43ACB-55C9-4B2E-9CBF-4D8F9780B332}">
            <x14:dataBar minLength="0" maxLength="100" gradient="0">
              <x14:cfvo type="autoMin"/>
              <x14:cfvo type="autoMax"/>
              <x14:negativeFillColor rgb="FFFF0000"/>
              <x14:axisColor rgb="FF000000"/>
            </x14:dataBar>
          </x14:cfRule>
          <x14:cfRule type="dataBar" id="{AA369BA3-2A9A-4CA9-BED2-C2DBC6CB962D}">
            <x14:dataBar minLength="0" maxLength="100" gradient="0">
              <x14:cfvo type="autoMin"/>
              <x14:cfvo type="autoMax"/>
              <x14:negativeFillColor rgb="FFFF0000"/>
              <x14:axisColor rgb="FF000000"/>
            </x14:dataBar>
          </x14:cfRule>
          <xm:sqref>AM21:AM22</xm:sqref>
        </x14:conditionalFormatting>
        <x14:conditionalFormatting xmlns:xm="http://schemas.microsoft.com/office/excel/2006/main">
          <x14:cfRule type="dataBar" id="{DBF26505-0F14-407F-A5E7-9CA6C733E4C3}">
            <x14:dataBar minLength="0" maxLength="100" gradient="0">
              <x14:cfvo type="autoMin"/>
              <x14:cfvo type="autoMax"/>
              <x14:negativeFillColor rgb="FFFF0000"/>
              <x14:axisColor rgb="FF000000"/>
            </x14:dataBar>
          </x14:cfRule>
          <x14:cfRule type="dataBar" id="{B5BCB48D-95B7-4087-8A0C-36AB9F842F86}">
            <x14:dataBar minLength="0" maxLength="100" gradient="0">
              <x14:cfvo type="autoMin"/>
              <x14:cfvo type="autoMax"/>
              <x14:negativeFillColor rgb="FFFF0000"/>
              <x14:axisColor rgb="FF000000"/>
            </x14:dataBar>
          </x14:cfRule>
          <xm:sqref>AM24:AM25</xm:sqref>
        </x14:conditionalFormatting>
        <x14:conditionalFormatting xmlns:xm="http://schemas.microsoft.com/office/excel/2006/main">
          <x14:cfRule type="dataBar" id="{E131922B-435D-4151-AF3D-8FA802682106}">
            <x14:dataBar minLength="0" maxLength="100" gradient="0">
              <x14:cfvo type="autoMin"/>
              <x14:cfvo type="autoMax"/>
              <x14:negativeFillColor rgb="FFFF0000"/>
              <x14:axisColor rgb="FF000000"/>
            </x14:dataBar>
          </x14:cfRule>
          <xm:sqref>AO9:AO10</xm:sqref>
        </x14:conditionalFormatting>
        <x14:conditionalFormatting xmlns:xm="http://schemas.microsoft.com/office/excel/2006/main">
          <x14:cfRule type="dataBar" id="{80EDC499-D08B-417F-97DD-99ABDE553780}">
            <x14:dataBar minLength="0" maxLength="100" gradient="0">
              <x14:cfvo type="autoMin"/>
              <x14:cfvo type="autoMax"/>
              <x14:negativeFillColor rgb="FFFF0000"/>
              <x14:axisColor rgb="FF000000"/>
            </x14:dataBar>
          </x14:cfRule>
          <xm:sqref>AO9:AO22</xm:sqref>
        </x14:conditionalFormatting>
        <x14:conditionalFormatting xmlns:xm="http://schemas.microsoft.com/office/excel/2006/main">
          <x14:cfRule type="dataBar" id="{C7ADE20C-BCDD-4E44-8404-14371B4759DA}">
            <x14:dataBar minLength="0" maxLength="100" gradient="0">
              <x14:cfvo type="autoMin"/>
              <x14:cfvo type="autoMax"/>
              <x14:negativeFillColor rgb="FFFF0000"/>
              <x14:axisColor rgb="FF000000"/>
            </x14:dataBar>
          </x14:cfRule>
          <xm:sqref>AO12:AO13</xm:sqref>
        </x14:conditionalFormatting>
        <x14:conditionalFormatting xmlns:xm="http://schemas.microsoft.com/office/excel/2006/main">
          <x14:cfRule type="dataBar" id="{A8ABFDB9-BBD0-4AD8-AE50-DB39CF2A0B57}">
            <x14:dataBar minLength="0" maxLength="100" gradient="0">
              <x14:cfvo type="autoMin"/>
              <x14:cfvo type="autoMax"/>
              <x14:negativeFillColor rgb="FFFF0000"/>
              <x14:axisColor rgb="FF000000"/>
            </x14:dataBar>
          </x14:cfRule>
          <xm:sqref>AO15:AO16</xm:sqref>
        </x14:conditionalFormatting>
        <x14:conditionalFormatting xmlns:xm="http://schemas.microsoft.com/office/excel/2006/main">
          <x14:cfRule type="dataBar" id="{98AFD5E6-C55C-426B-800E-DC2B1A91BFEE}">
            <x14:dataBar minLength="0" maxLength="100" gradient="0">
              <x14:cfvo type="autoMin"/>
              <x14:cfvo type="autoMax"/>
              <x14:negativeFillColor rgb="FFFF0000"/>
              <x14:axisColor rgb="FF000000"/>
            </x14:dataBar>
          </x14:cfRule>
          <xm:sqref>AO11 AO17 AO14 AO20</xm:sqref>
        </x14:conditionalFormatting>
        <x14:conditionalFormatting xmlns:xm="http://schemas.microsoft.com/office/excel/2006/main">
          <x14:cfRule type="dataBar" id="{6EDFCF5A-10D8-45F6-AFEF-B02B860166D3}">
            <x14:dataBar minLength="0" maxLength="100" gradient="0">
              <x14:cfvo type="autoMin"/>
              <x14:cfvo type="autoMax"/>
              <x14:negativeFillColor rgb="FFFF0000"/>
              <x14:axisColor rgb="FF000000"/>
            </x14:dataBar>
          </x14:cfRule>
          <xm:sqref>AO18:AO19</xm:sqref>
        </x14:conditionalFormatting>
        <x14:conditionalFormatting xmlns:xm="http://schemas.microsoft.com/office/excel/2006/main">
          <x14:cfRule type="dataBar" id="{62340D85-ECAC-43D4-8140-6D1567D5437D}">
            <x14:dataBar minLength="0" maxLength="100" gradient="0">
              <x14:cfvo type="autoMin"/>
              <x14:cfvo type="autoMax"/>
              <x14:negativeFillColor rgb="FFFF0000"/>
              <x14:axisColor rgb="FF000000"/>
            </x14:dataBar>
          </x14:cfRule>
          <xm:sqref>AO21:AO22</xm:sqref>
        </x14:conditionalFormatting>
        <x14:conditionalFormatting xmlns:xm="http://schemas.microsoft.com/office/excel/2006/main">
          <x14:cfRule type="dataBar" id="{83B91CD0-8D61-4783-9B4F-D2E29DD1AB17}">
            <x14:dataBar minLength="0" maxLength="100" gradient="0">
              <x14:cfvo type="autoMin"/>
              <x14:cfvo type="autoMax"/>
              <x14:negativeFillColor rgb="FFFF0000"/>
              <x14:axisColor rgb="FF000000"/>
            </x14:dataBar>
          </x14:cfRule>
          <x14:cfRule type="dataBar" id="{A819EA3B-1B56-411A-8C78-D28B91AD60DB}">
            <x14:dataBar minLength="0" maxLength="100" gradient="0">
              <x14:cfvo type="autoMin"/>
              <x14:cfvo type="autoMax"/>
              <x14:negativeFillColor rgb="FFFF0000"/>
              <x14:axisColor rgb="FF000000"/>
            </x14:dataBar>
          </x14:cfRule>
          <xm:sqref>AO24:AO25</xm:sqref>
        </x14:conditionalFormatting>
        <x14:conditionalFormatting xmlns:xm="http://schemas.microsoft.com/office/excel/2006/main">
          <x14:cfRule type="dataBar" id="{3EE78BB8-985F-4B47-8A70-6792223B2356}">
            <x14:dataBar minLength="0" maxLength="100" gradient="0">
              <x14:cfvo type="autoMin"/>
              <x14:cfvo type="autoMax"/>
              <x14:negativeFillColor rgb="FFFF0000"/>
              <x14:axisColor rgb="FF000000"/>
            </x14:dataBar>
          </x14:cfRule>
          <xm:sqref>AQ9:AQ10</xm:sqref>
        </x14:conditionalFormatting>
        <x14:conditionalFormatting xmlns:xm="http://schemas.microsoft.com/office/excel/2006/main">
          <x14:cfRule type="dataBar" id="{E08C7CAB-EA0A-48EC-9A07-7E97700AE719}">
            <x14:dataBar minLength="0" maxLength="100" gradient="0">
              <x14:cfvo type="autoMin"/>
              <x14:cfvo type="autoMax"/>
              <x14:negativeFillColor rgb="FFFF0000"/>
              <x14:axisColor rgb="FF000000"/>
            </x14:dataBar>
          </x14:cfRule>
          <xm:sqref>AQ9:AQ22</xm:sqref>
        </x14:conditionalFormatting>
        <x14:conditionalFormatting xmlns:xm="http://schemas.microsoft.com/office/excel/2006/main">
          <x14:cfRule type="dataBar" id="{30DFCB8E-ABBC-4DB2-A8A3-2E31620ECFD6}">
            <x14:dataBar minLength="0" maxLength="100" gradient="0">
              <x14:cfvo type="autoMin"/>
              <x14:cfvo type="autoMax"/>
              <x14:negativeFillColor rgb="FFFF0000"/>
              <x14:axisColor rgb="FF000000"/>
            </x14:dataBar>
          </x14:cfRule>
          <x14:cfRule type="dataBar" id="{E35C64EC-05B9-4C2F-8B80-4E76662D0886}">
            <x14:dataBar minLength="0" maxLength="100" gradient="0">
              <x14:cfvo type="autoMin"/>
              <x14:cfvo type="autoMax"/>
              <x14:negativeFillColor rgb="FFFF0000"/>
              <x14:axisColor rgb="FF000000"/>
            </x14:dataBar>
          </x14:cfRule>
          <xm:sqref>AQ12:AQ13</xm:sqref>
        </x14:conditionalFormatting>
        <x14:conditionalFormatting xmlns:xm="http://schemas.microsoft.com/office/excel/2006/main">
          <x14:cfRule type="dataBar" id="{C3A2AAEB-76C5-4D5A-9521-C039EE4B374B}">
            <x14:dataBar minLength="0" maxLength="100" gradient="0">
              <x14:cfvo type="autoMin"/>
              <x14:cfvo type="autoMax"/>
              <x14:negativeFillColor rgb="FFFF0000"/>
              <x14:axisColor rgb="FF000000"/>
            </x14:dataBar>
          </x14:cfRule>
          <x14:cfRule type="dataBar" id="{A0399892-C8F7-491B-933C-AE4BE56BF605}">
            <x14:dataBar minLength="0" maxLength="100" gradient="0">
              <x14:cfvo type="autoMin"/>
              <x14:cfvo type="autoMax"/>
              <x14:negativeFillColor rgb="FFFF0000"/>
              <x14:axisColor rgb="FF000000"/>
            </x14:dataBar>
          </x14:cfRule>
          <xm:sqref>AQ15:AQ16</xm:sqref>
        </x14:conditionalFormatting>
        <x14:conditionalFormatting xmlns:xm="http://schemas.microsoft.com/office/excel/2006/main">
          <x14:cfRule type="dataBar" id="{FDE772D5-0F07-4C99-84A7-87A031A6BA07}">
            <x14:dataBar minLength="0" maxLength="100" gradient="0">
              <x14:cfvo type="autoMin"/>
              <x14:cfvo type="autoMax"/>
              <x14:negativeFillColor rgb="FFFF0000"/>
              <x14:axisColor rgb="FF000000"/>
            </x14:dataBar>
          </x14:cfRule>
          <xm:sqref>AQ17 AQ11 AQ14 AQ20</xm:sqref>
        </x14:conditionalFormatting>
        <x14:conditionalFormatting xmlns:xm="http://schemas.microsoft.com/office/excel/2006/main">
          <x14:cfRule type="dataBar" id="{4D6C7A0B-1A45-4CB6-BB8D-68777F69E6F9}">
            <x14:dataBar minLength="0" maxLength="100" gradient="0">
              <x14:cfvo type="autoMin"/>
              <x14:cfvo type="autoMax"/>
              <x14:negativeFillColor rgb="FFFF0000"/>
              <x14:axisColor rgb="FF000000"/>
            </x14:dataBar>
          </x14:cfRule>
          <x14:cfRule type="dataBar" id="{617F7C01-8248-42E2-9C7A-62F85401F1FF}">
            <x14:dataBar minLength="0" maxLength="100" gradient="0">
              <x14:cfvo type="autoMin"/>
              <x14:cfvo type="autoMax"/>
              <x14:negativeFillColor rgb="FFFF0000"/>
              <x14:axisColor rgb="FF000000"/>
            </x14:dataBar>
          </x14:cfRule>
          <xm:sqref>AQ18:AQ19</xm:sqref>
        </x14:conditionalFormatting>
        <x14:conditionalFormatting xmlns:xm="http://schemas.microsoft.com/office/excel/2006/main">
          <x14:cfRule type="dataBar" id="{BB808DF6-44B6-4E32-96A6-B294149B566E}">
            <x14:dataBar minLength="0" maxLength="100" gradient="0">
              <x14:cfvo type="autoMin"/>
              <x14:cfvo type="autoMax"/>
              <x14:negativeFillColor rgb="FFFF0000"/>
              <x14:axisColor rgb="FF000000"/>
            </x14:dataBar>
          </x14:cfRule>
          <x14:cfRule type="dataBar" id="{88D8ACA2-F1B0-4DAB-AF22-B353F1F73988}">
            <x14:dataBar minLength="0" maxLength="100" gradient="0">
              <x14:cfvo type="autoMin"/>
              <x14:cfvo type="autoMax"/>
              <x14:negativeFillColor rgb="FFFF0000"/>
              <x14:axisColor rgb="FF000000"/>
            </x14:dataBar>
          </x14:cfRule>
          <xm:sqref>AQ21:AQ22</xm:sqref>
        </x14:conditionalFormatting>
        <x14:conditionalFormatting xmlns:xm="http://schemas.microsoft.com/office/excel/2006/main">
          <x14:cfRule type="dataBar" id="{02DA0F41-CB1C-4656-AAF6-3970704E7B39}">
            <x14:dataBar minLength="0" maxLength="100" gradient="0">
              <x14:cfvo type="autoMin"/>
              <x14:cfvo type="autoMax"/>
              <x14:negativeFillColor rgb="FFFF0000"/>
              <x14:axisColor rgb="FF000000"/>
            </x14:dataBar>
          </x14:cfRule>
          <x14:cfRule type="dataBar" id="{DEA5D899-48CD-4552-97C1-92F75CF5A077}">
            <x14:dataBar minLength="0" maxLength="100" gradient="0">
              <x14:cfvo type="autoMin"/>
              <x14:cfvo type="autoMax"/>
              <x14:negativeFillColor rgb="FFFF0000"/>
              <x14:axisColor rgb="FF000000"/>
            </x14:dataBar>
          </x14:cfRule>
          <xm:sqref>AQ24:AQ25</xm:sqref>
        </x14:conditionalFormatting>
        <x14:conditionalFormatting xmlns:xm="http://schemas.microsoft.com/office/excel/2006/main">
          <x14:cfRule type="dataBar" id="{3CFC4D78-6F7B-4965-A2AA-01A26795E716}">
            <x14:dataBar minLength="0" maxLength="100" gradient="0">
              <x14:cfvo type="autoMin"/>
              <x14:cfvo type="autoMax"/>
              <x14:negativeFillColor rgb="FFFF0000"/>
              <x14:axisColor rgb="FF000000"/>
            </x14:dataBar>
          </x14:cfRule>
          <xm:sqref>AS9:AS10</xm:sqref>
        </x14:conditionalFormatting>
        <x14:conditionalFormatting xmlns:xm="http://schemas.microsoft.com/office/excel/2006/main">
          <x14:cfRule type="dataBar" id="{9B2B80E6-BDD6-4526-BAFB-9D41692B2480}">
            <x14:dataBar minLength="0" maxLength="100" gradient="0">
              <x14:cfvo type="autoMin"/>
              <x14:cfvo type="autoMax"/>
              <x14:negativeFillColor rgb="FFFF0000"/>
              <x14:axisColor rgb="FF000000"/>
            </x14:dataBar>
          </x14:cfRule>
          <xm:sqref>AS9:AS22</xm:sqref>
        </x14:conditionalFormatting>
        <x14:conditionalFormatting xmlns:xm="http://schemas.microsoft.com/office/excel/2006/main">
          <x14:cfRule type="dataBar" id="{BF2C4440-BF45-4E66-B84E-93988D6DA98A}">
            <x14:dataBar minLength="0" maxLength="100" gradient="0">
              <x14:cfvo type="autoMin"/>
              <x14:cfvo type="autoMax"/>
              <x14:negativeFillColor rgb="FFFF0000"/>
              <x14:axisColor rgb="FF000000"/>
            </x14:dataBar>
          </x14:cfRule>
          <xm:sqref>AS17 AS11 AS14 AS20</xm:sqref>
        </x14:conditionalFormatting>
        <x14:conditionalFormatting xmlns:xm="http://schemas.microsoft.com/office/excel/2006/main">
          <x14:cfRule type="dataBar" id="{F6299CBA-5346-47AF-B74F-8C9975B2FEAB}">
            <x14:dataBar minLength="0" maxLength="100" gradient="0">
              <x14:cfvo type="autoMin"/>
              <x14:cfvo type="autoMax"/>
              <x14:negativeFillColor rgb="FFFF0000"/>
              <x14:axisColor rgb="FF000000"/>
            </x14:dataBar>
          </x14:cfRule>
          <xm:sqref>AS12:AS13</xm:sqref>
        </x14:conditionalFormatting>
        <x14:conditionalFormatting xmlns:xm="http://schemas.microsoft.com/office/excel/2006/main">
          <x14:cfRule type="dataBar" id="{AB078729-A4C4-4230-9F68-174F12217BC5}">
            <x14:dataBar minLength="0" maxLength="100" gradient="0">
              <x14:cfvo type="autoMin"/>
              <x14:cfvo type="autoMax"/>
              <x14:negativeFillColor rgb="FFFF0000"/>
              <x14:axisColor rgb="FF000000"/>
            </x14:dataBar>
          </x14:cfRule>
          <xm:sqref>AS15:AS16</xm:sqref>
        </x14:conditionalFormatting>
        <x14:conditionalFormatting xmlns:xm="http://schemas.microsoft.com/office/excel/2006/main">
          <x14:cfRule type="dataBar" id="{6F647E26-8B6F-489C-A168-A5CCAAC33AF3}">
            <x14:dataBar minLength="0" maxLength="100" gradient="0">
              <x14:cfvo type="autoMin"/>
              <x14:cfvo type="autoMax"/>
              <x14:negativeFillColor rgb="FFFF0000"/>
              <x14:axisColor rgb="FF000000"/>
            </x14:dataBar>
          </x14:cfRule>
          <xm:sqref>AS18:AS19</xm:sqref>
        </x14:conditionalFormatting>
        <x14:conditionalFormatting xmlns:xm="http://schemas.microsoft.com/office/excel/2006/main">
          <x14:cfRule type="dataBar" id="{5EE27D0D-0D56-42B6-BAF0-ADA1D1F8B5CC}">
            <x14:dataBar minLength="0" maxLength="100" gradient="0">
              <x14:cfvo type="autoMin"/>
              <x14:cfvo type="autoMax"/>
              <x14:negativeFillColor rgb="FFFF0000"/>
              <x14:axisColor rgb="FF000000"/>
            </x14:dataBar>
          </x14:cfRule>
          <xm:sqref>AS21:AS22</xm:sqref>
        </x14:conditionalFormatting>
        <x14:conditionalFormatting xmlns:xm="http://schemas.microsoft.com/office/excel/2006/main">
          <x14:cfRule type="dataBar" id="{B2609F5A-B452-4105-888E-1623B1D30E6C}">
            <x14:dataBar minLength="0" maxLength="100" gradient="0">
              <x14:cfvo type="autoMin"/>
              <x14:cfvo type="autoMax"/>
              <x14:negativeFillColor rgb="FFFF0000"/>
              <x14:axisColor rgb="FF000000"/>
            </x14:dataBar>
          </x14:cfRule>
          <xm:sqref>AU9:AU10</xm:sqref>
        </x14:conditionalFormatting>
        <x14:conditionalFormatting xmlns:xm="http://schemas.microsoft.com/office/excel/2006/main">
          <x14:cfRule type="dataBar" id="{529CE80A-A1C2-4D3F-A64D-9AC184D583C6}">
            <x14:dataBar minLength="0" maxLength="100" gradient="0">
              <x14:cfvo type="autoMin"/>
              <x14:cfvo type="autoMax"/>
              <x14:negativeFillColor rgb="FFFF0000"/>
              <x14:axisColor rgb="FF000000"/>
            </x14:dataBar>
          </x14:cfRule>
          <xm:sqref>AU9:AU22</xm:sqref>
        </x14:conditionalFormatting>
        <x14:conditionalFormatting xmlns:xm="http://schemas.microsoft.com/office/excel/2006/main">
          <x14:cfRule type="dataBar" id="{46995682-01F8-499A-B0DA-CBE7B2BBA423}">
            <x14:dataBar minLength="0" maxLength="100" gradient="0">
              <x14:cfvo type="autoMin"/>
              <x14:cfvo type="autoMax"/>
              <x14:negativeFillColor rgb="FFFF0000"/>
              <x14:axisColor rgb="FF000000"/>
            </x14:dataBar>
          </x14:cfRule>
          <xm:sqref>AU17 AU11 AU14 AU20</xm:sqref>
        </x14:conditionalFormatting>
        <x14:conditionalFormatting xmlns:xm="http://schemas.microsoft.com/office/excel/2006/main">
          <x14:cfRule type="dataBar" id="{CD252D28-DEAA-4C2B-A3A1-06B36B3F1E65}">
            <x14:dataBar minLength="0" maxLength="100" gradient="0">
              <x14:cfvo type="autoMin"/>
              <x14:cfvo type="autoMax"/>
              <x14:negativeFillColor rgb="FFFF0000"/>
              <x14:axisColor rgb="FF000000"/>
            </x14:dataBar>
          </x14:cfRule>
          <xm:sqref>AU12:AU13</xm:sqref>
        </x14:conditionalFormatting>
        <x14:conditionalFormatting xmlns:xm="http://schemas.microsoft.com/office/excel/2006/main">
          <x14:cfRule type="dataBar" id="{7A2291FF-FF53-422D-9969-D82C4639C77C}">
            <x14:dataBar minLength="0" maxLength="100" gradient="0">
              <x14:cfvo type="autoMin"/>
              <x14:cfvo type="autoMax"/>
              <x14:negativeFillColor rgb="FFFF0000"/>
              <x14:axisColor rgb="FF000000"/>
            </x14:dataBar>
          </x14:cfRule>
          <xm:sqref>AU15:AU16</xm:sqref>
        </x14:conditionalFormatting>
        <x14:conditionalFormatting xmlns:xm="http://schemas.microsoft.com/office/excel/2006/main">
          <x14:cfRule type="dataBar" id="{DEFF9D98-2013-4DDA-9ABA-1171996955CE}">
            <x14:dataBar minLength="0" maxLength="100" gradient="0">
              <x14:cfvo type="autoMin"/>
              <x14:cfvo type="autoMax"/>
              <x14:negativeFillColor rgb="FFFF0000"/>
              <x14:axisColor rgb="FF000000"/>
            </x14:dataBar>
          </x14:cfRule>
          <xm:sqref>AU18:AU19</xm:sqref>
        </x14:conditionalFormatting>
        <x14:conditionalFormatting xmlns:xm="http://schemas.microsoft.com/office/excel/2006/main">
          <x14:cfRule type="dataBar" id="{774CF1FF-009E-4415-9888-271A7C26C1E0}">
            <x14:dataBar minLength="0" maxLength="100" gradient="0">
              <x14:cfvo type="autoMin"/>
              <x14:cfvo type="autoMax"/>
              <x14:negativeFillColor rgb="FFFF0000"/>
              <x14:axisColor rgb="FF000000"/>
            </x14:dataBar>
          </x14:cfRule>
          <xm:sqref>AU21:AU22</xm:sqref>
        </x14:conditionalFormatting>
        <x14:conditionalFormatting xmlns:xm="http://schemas.microsoft.com/office/excel/2006/main">
          <x14:cfRule type="dataBar" id="{A0E50BF3-1C14-4845-AD04-3B36C8ABDBC1}">
            <x14:dataBar minLength="0" maxLength="100" gradient="0">
              <x14:cfvo type="autoMin"/>
              <x14:cfvo type="autoMax"/>
              <x14:negativeFillColor rgb="FFFF0000"/>
              <x14:axisColor rgb="FF000000"/>
            </x14:dataBar>
          </x14:cfRule>
          <xm:sqref>AW9:AW10</xm:sqref>
        </x14:conditionalFormatting>
        <x14:conditionalFormatting xmlns:xm="http://schemas.microsoft.com/office/excel/2006/main">
          <x14:cfRule type="dataBar" id="{B2E3B13F-040F-4FD0-AE99-A4FA1C0B7E67}">
            <x14:dataBar minLength="0" maxLength="100" gradient="0">
              <x14:cfvo type="autoMin"/>
              <x14:cfvo type="autoMax"/>
              <x14:negativeFillColor rgb="FFFF0000"/>
              <x14:axisColor rgb="FF000000"/>
            </x14:dataBar>
          </x14:cfRule>
          <xm:sqref>AW9:AW22</xm:sqref>
        </x14:conditionalFormatting>
        <x14:conditionalFormatting xmlns:xm="http://schemas.microsoft.com/office/excel/2006/main">
          <x14:cfRule type="dataBar" id="{FB5D3A0B-88FB-43CD-B944-7AC87DC02833}">
            <x14:dataBar minLength="0" maxLength="100" gradient="0">
              <x14:cfvo type="autoMin"/>
              <x14:cfvo type="autoMax"/>
              <x14:negativeFillColor rgb="FFFF0000"/>
              <x14:axisColor rgb="FF000000"/>
            </x14:dataBar>
          </x14:cfRule>
          <xm:sqref>AW17 AW11 AW14 AW20</xm:sqref>
        </x14:conditionalFormatting>
        <x14:conditionalFormatting xmlns:xm="http://schemas.microsoft.com/office/excel/2006/main">
          <x14:cfRule type="dataBar" id="{D4BAC63F-4B02-476A-98A2-6C20053CF6A5}">
            <x14:dataBar minLength="0" maxLength="100" gradient="0">
              <x14:cfvo type="autoMin"/>
              <x14:cfvo type="autoMax"/>
              <x14:negativeFillColor rgb="FFFF0000"/>
              <x14:axisColor rgb="FF000000"/>
            </x14:dataBar>
          </x14:cfRule>
          <x14:cfRule type="dataBar" id="{E8427E2B-BE7F-449B-95E9-3B3232D0E408}">
            <x14:dataBar minLength="0" maxLength="100" gradient="0">
              <x14:cfvo type="autoMin"/>
              <x14:cfvo type="autoMax"/>
              <x14:negativeFillColor rgb="FFFF0000"/>
              <x14:axisColor rgb="FF000000"/>
            </x14:dataBar>
          </x14:cfRule>
          <xm:sqref>AW12:AW13</xm:sqref>
        </x14:conditionalFormatting>
        <x14:conditionalFormatting xmlns:xm="http://schemas.microsoft.com/office/excel/2006/main">
          <x14:cfRule type="dataBar" id="{D71B7605-28CA-41F6-A15A-5833A79EFEB6}">
            <x14:dataBar minLength="0" maxLength="100" gradient="0">
              <x14:cfvo type="autoMin"/>
              <x14:cfvo type="autoMax"/>
              <x14:negativeFillColor rgb="FFFF0000"/>
              <x14:axisColor rgb="FF000000"/>
            </x14:dataBar>
          </x14:cfRule>
          <x14:cfRule type="dataBar" id="{0C20E3FA-439B-4FD7-82FC-C2872A07F6B4}">
            <x14:dataBar minLength="0" maxLength="100" gradient="0">
              <x14:cfvo type="autoMin"/>
              <x14:cfvo type="autoMax"/>
              <x14:negativeFillColor rgb="FFFF0000"/>
              <x14:axisColor rgb="FF000000"/>
            </x14:dataBar>
          </x14:cfRule>
          <xm:sqref>AW15:AW16</xm:sqref>
        </x14:conditionalFormatting>
        <x14:conditionalFormatting xmlns:xm="http://schemas.microsoft.com/office/excel/2006/main">
          <x14:cfRule type="dataBar" id="{3FF836EC-B63B-4D4C-B5FA-F3D0318FEDBC}">
            <x14:dataBar minLength="0" maxLength="100" gradient="0">
              <x14:cfvo type="autoMin"/>
              <x14:cfvo type="autoMax"/>
              <x14:negativeFillColor rgb="FFFF0000"/>
              <x14:axisColor rgb="FF000000"/>
            </x14:dataBar>
          </x14:cfRule>
          <xm:sqref>AW18:AW19 AW15:AW16</xm:sqref>
        </x14:conditionalFormatting>
        <x14:conditionalFormatting xmlns:xm="http://schemas.microsoft.com/office/excel/2006/main">
          <x14:cfRule type="dataBar" id="{2871333E-189F-42CE-B36A-09A392B0AB74}">
            <x14:dataBar minLength="0" maxLength="100" gradient="0">
              <x14:cfvo type="autoMin"/>
              <x14:cfvo type="autoMax"/>
              <x14:negativeFillColor rgb="FFFF0000"/>
              <x14:axisColor rgb="FF000000"/>
            </x14:dataBar>
          </x14:cfRule>
          <xm:sqref>AW18:AW19</xm:sqref>
        </x14:conditionalFormatting>
        <x14:conditionalFormatting xmlns:xm="http://schemas.microsoft.com/office/excel/2006/main">
          <x14:cfRule type="dataBar" id="{88428232-A988-41E4-AB79-570C89961447}">
            <x14:dataBar minLength="0" maxLength="100" gradient="0">
              <x14:cfvo type="autoMin"/>
              <x14:cfvo type="autoMax"/>
              <x14:negativeFillColor rgb="FFFF0000"/>
              <x14:axisColor rgb="FF000000"/>
            </x14:dataBar>
          </x14:cfRule>
          <x14:cfRule type="dataBar" id="{1AE575A0-21B9-469F-9EEA-CF8325ABB05F}">
            <x14:dataBar minLength="0" maxLength="100" gradient="0">
              <x14:cfvo type="autoMin"/>
              <x14:cfvo type="autoMax"/>
              <x14:negativeFillColor rgb="FFFF0000"/>
              <x14:axisColor rgb="FF000000"/>
            </x14:dataBar>
          </x14:cfRule>
          <xm:sqref>AW21:AW22</xm:sqref>
        </x14:conditionalFormatting>
        <x14:conditionalFormatting xmlns:xm="http://schemas.microsoft.com/office/excel/2006/main">
          <x14:cfRule type="dataBar" id="{565AFB36-437F-4643-BDDC-B8D7B3D3B920}">
            <x14:dataBar minLength="0" maxLength="100" gradient="0">
              <x14:cfvo type="autoMin"/>
              <x14:cfvo type="autoMax"/>
              <x14:negativeFillColor rgb="FFFF0000"/>
              <x14:axisColor rgb="FF000000"/>
            </x14:dataBar>
          </x14:cfRule>
          <x14:cfRule type="dataBar" id="{746CC53C-748F-4C7A-B90C-5DEC2053161F}">
            <x14:dataBar minLength="0" maxLength="100" gradient="0">
              <x14:cfvo type="autoMin"/>
              <x14:cfvo type="autoMax"/>
              <x14:negativeFillColor rgb="FFFF0000"/>
              <x14:axisColor rgb="FF000000"/>
            </x14:dataBar>
          </x14:cfRule>
          <xm:sqref>AW24:AW25</xm:sqref>
        </x14:conditionalFormatting>
        <x14:conditionalFormatting xmlns:xm="http://schemas.microsoft.com/office/excel/2006/main">
          <x14:cfRule type="dataBar" id="{A40096EB-C43B-49D6-B312-7FA4708B8A7D}">
            <x14:dataBar minLength="0" maxLength="100" gradient="0">
              <x14:cfvo type="autoMin"/>
              <x14:cfvo type="autoMax"/>
              <x14:negativeFillColor rgb="FFFF0000"/>
              <x14:axisColor rgb="FF000000"/>
            </x14:dataBar>
          </x14:cfRule>
          <xm:sqref>AY9:AY10</xm:sqref>
        </x14:conditionalFormatting>
        <x14:conditionalFormatting xmlns:xm="http://schemas.microsoft.com/office/excel/2006/main">
          <x14:cfRule type="dataBar" id="{DC034847-C161-4718-85BE-AE5E4BFCCC03}">
            <x14:dataBar minLength="0" maxLength="100" gradient="0">
              <x14:cfvo type="autoMin"/>
              <x14:cfvo type="autoMax"/>
              <x14:negativeFillColor rgb="FFFF0000"/>
              <x14:axisColor rgb="FF000000"/>
            </x14:dataBar>
          </x14:cfRule>
          <xm:sqref>AY9:AY22</xm:sqref>
        </x14:conditionalFormatting>
        <x14:conditionalFormatting xmlns:xm="http://schemas.microsoft.com/office/excel/2006/main">
          <x14:cfRule type="dataBar" id="{50BB9483-A9C7-414E-8658-CAE49A37E154}">
            <x14:dataBar minLength="0" maxLength="100" gradient="0">
              <x14:cfvo type="autoMin"/>
              <x14:cfvo type="autoMax"/>
              <x14:negativeFillColor rgb="FFFF0000"/>
              <x14:axisColor rgb="FF000000"/>
            </x14:dataBar>
          </x14:cfRule>
          <xm:sqref>AY17 AY11 AY14 AY20</xm:sqref>
        </x14:conditionalFormatting>
        <x14:conditionalFormatting xmlns:xm="http://schemas.microsoft.com/office/excel/2006/main">
          <x14:cfRule type="dataBar" id="{57966715-9E2B-492D-94A0-EF067CD3E200}">
            <x14:dataBar minLength="0" maxLength="100" gradient="0">
              <x14:cfvo type="autoMin"/>
              <x14:cfvo type="autoMax"/>
              <x14:negativeFillColor rgb="FFFF0000"/>
              <x14:axisColor rgb="FF000000"/>
            </x14:dataBar>
          </x14:cfRule>
          <x14:cfRule type="dataBar" id="{69BF0FDD-CE65-4C14-9CE8-0E174B28D480}">
            <x14:dataBar minLength="0" maxLength="100" gradient="0">
              <x14:cfvo type="autoMin"/>
              <x14:cfvo type="autoMax"/>
              <x14:negativeFillColor rgb="FFFF0000"/>
              <x14:axisColor rgb="FF000000"/>
            </x14:dataBar>
          </x14:cfRule>
          <xm:sqref>AY12:AY13</xm:sqref>
        </x14:conditionalFormatting>
        <x14:conditionalFormatting xmlns:xm="http://schemas.microsoft.com/office/excel/2006/main">
          <x14:cfRule type="dataBar" id="{EBE3A671-F5E1-49FF-A9C3-785E75CE1370}">
            <x14:dataBar minLength="0" maxLength="100" gradient="0">
              <x14:cfvo type="autoMin"/>
              <x14:cfvo type="autoMax"/>
              <x14:negativeFillColor rgb="FFFF0000"/>
              <x14:axisColor rgb="FF000000"/>
            </x14:dataBar>
          </x14:cfRule>
          <x14:cfRule type="dataBar" id="{A98CDCF6-2B04-4AB3-8BF0-491CABD7214D}">
            <x14:dataBar minLength="0" maxLength="100" gradient="0">
              <x14:cfvo type="autoMin"/>
              <x14:cfvo type="autoMax"/>
              <x14:negativeFillColor rgb="FFFF0000"/>
              <x14:axisColor rgb="FF000000"/>
            </x14:dataBar>
          </x14:cfRule>
          <xm:sqref>AY15:AY16</xm:sqref>
        </x14:conditionalFormatting>
        <x14:conditionalFormatting xmlns:xm="http://schemas.microsoft.com/office/excel/2006/main">
          <x14:cfRule type="dataBar" id="{4325284A-6555-4BFB-92A2-CC33F7DE9A3E}">
            <x14:dataBar minLength="0" maxLength="100" gradient="0">
              <x14:cfvo type="autoMin"/>
              <x14:cfvo type="autoMax"/>
              <x14:negativeFillColor rgb="FFFF0000"/>
              <x14:axisColor rgb="FF000000"/>
            </x14:dataBar>
          </x14:cfRule>
          <x14:cfRule type="dataBar" id="{51A18A5E-0FDC-4495-A5FE-8D64AF29B1CC}">
            <x14:dataBar minLength="0" maxLength="100" gradient="0">
              <x14:cfvo type="autoMin"/>
              <x14:cfvo type="autoMax"/>
              <x14:negativeFillColor rgb="FFFF0000"/>
              <x14:axisColor rgb="FF000000"/>
            </x14:dataBar>
          </x14:cfRule>
          <xm:sqref>AY18:AY19</xm:sqref>
        </x14:conditionalFormatting>
        <x14:conditionalFormatting xmlns:xm="http://schemas.microsoft.com/office/excel/2006/main">
          <x14:cfRule type="dataBar" id="{49F1446C-0B9D-47E2-B827-5916DFDDC334}">
            <x14:dataBar minLength="0" maxLength="100" gradient="0">
              <x14:cfvo type="autoMin"/>
              <x14:cfvo type="autoMax"/>
              <x14:negativeFillColor rgb="FFFF0000"/>
              <x14:axisColor rgb="FF000000"/>
            </x14:dataBar>
          </x14:cfRule>
          <x14:cfRule type="dataBar" id="{53949D0F-1282-42B4-9E02-591EBB04349D}">
            <x14:dataBar minLength="0" maxLength="100" gradient="0">
              <x14:cfvo type="autoMin"/>
              <x14:cfvo type="autoMax"/>
              <x14:negativeFillColor rgb="FFFF0000"/>
              <x14:axisColor rgb="FF000000"/>
            </x14:dataBar>
          </x14:cfRule>
          <xm:sqref>AY21:AY22</xm:sqref>
        </x14:conditionalFormatting>
        <x14:conditionalFormatting xmlns:xm="http://schemas.microsoft.com/office/excel/2006/main">
          <x14:cfRule type="dataBar" id="{F9C1BBA7-60E4-4F8A-99E1-273D6D6F5327}">
            <x14:dataBar minLength="0" maxLength="100" gradient="0">
              <x14:cfvo type="autoMin"/>
              <x14:cfvo type="autoMax"/>
              <x14:negativeFillColor rgb="FFFF0000"/>
              <x14:axisColor rgb="FF000000"/>
            </x14:dataBar>
          </x14:cfRule>
          <x14:cfRule type="dataBar" id="{7E38F0D0-CFD2-4BB5-AB4E-41EDD545B593}">
            <x14:dataBar minLength="0" maxLength="100" gradient="0">
              <x14:cfvo type="autoMin"/>
              <x14:cfvo type="autoMax"/>
              <x14:negativeFillColor rgb="FFFF0000"/>
              <x14:axisColor rgb="FF000000"/>
            </x14:dataBar>
          </x14:cfRule>
          <xm:sqref>AY24:AY25</xm:sqref>
        </x14:conditionalFormatting>
        <x14:conditionalFormatting xmlns:xm="http://schemas.microsoft.com/office/excel/2006/main">
          <x14:cfRule type="dataBar" id="{C80469DB-DA48-4C5B-97A6-0C93AA96D0E7}">
            <x14:dataBar minLength="0" maxLength="100" gradient="0">
              <x14:cfvo type="autoMin"/>
              <x14:cfvo type="autoMax"/>
              <x14:negativeFillColor rgb="FFFF0000"/>
              <x14:axisColor rgb="FF000000"/>
            </x14:dataBar>
          </x14:cfRule>
          <xm:sqref>BA9:BA10</xm:sqref>
        </x14:conditionalFormatting>
        <x14:conditionalFormatting xmlns:xm="http://schemas.microsoft.com/office/excel/2006/main">
          <x14:cfRule type="dataBar" id="{5587837D-0614-4DB6-B06F-4E3EE50F5BA7}">
            <x14:dataBar minLength="0" maxLength="100" gradient="0">
              <x14:cfvo type="autoMin"/>
              <x14:cfvo type="autoMax"/>
              <x14:negativeFillColor rgb="FFFF0000"/>
              <x14:axisColor rgb="FF000000"/>
            </x14:dataBar>
          </x14:cfRule>
          <xm:sqref>BA9:BA22</xm:sqref>
        </x14:conditionalFormatting>
        <x14:conditionalFormatting xmlns:xm="http://schemas.microsoft.com/office/excel/2006/main">
          <x14:cfRule type="dataBar" id="{6F977715-C7B6-4A15-998D-B78BCA78A117}">
            <x14:dataBar minLength="0" maxLength="100" gradient="0">
              <x14:cfvo type="autoMin"/>
              <x14:cfvo type="autoMax"/>
              <x14:negativeFillColor rgb="FFFF0000"/>
              <x14:axisColor rgb="FF000000"/>
            </x14:dataBar>
          </x14:cfRule>
          <x14:cfRule type="dataBar" id="{85ED789B-9BB5-4B48-9CAC-3F6AD1E89B04}">
            <x14:dataBar minLength="0" maxLength="100" gradient="0">
              <x14:cfvo type="autoMin"/>
              <x14:cfvo type="autoMax"/>
              <x14:negativeFillColor rgb="FFFF0000"/>
              <x14:axisColor rgb="FF000000"/>
            </x14:dataBar>
          </x14:cfRule>
          <xm:sqref>BA12:BA13</xm:sqref>
        </x14:conditionalFormatting>
        <x14:conditionalFormatting xmlns:xm="http://schemas.microsoft.com/office/excel/2006/main">
          <x14:cfRule type="dataBar" id="{5DABC25C-46C4-49E4-9E4C-52F8D7707486}">
            <x14:dataBar minLength="0" maxLength="100" gradient="0">
              <x14:cfvo type="autoMin"/>
              <x14:cfvo type="autoMax"/>
              <x14:negativeFillColor rgb="FFFF0000"/>
              <x14:axisColor rgb="FF000000"/>
            </x14:dataBar>
          </x14:cfRule>
          <x14:cfRule type="dataBar" id="{31CF4868-4BB1-48CB-B48B-32824EC4E4E9}">
            <x14:dataBar minLength="0" maxLength="100" gradient="0">
              <x14:cfvo type="autoMin"/>
              <x14:cfvo type="autoMax"/>
              <x14:negativeFillColor rgb="FFFF0000"/>
              <x14:axisColor rgb="FF000000"/>
            </x14:dataBar>
          </x14:cfRule>
          <xm:sqref>BA15:BA16</xm:sqref>
        </x14:conditionalFormatting>
        <x14:conditionalFormatting xmlns:xm="http://schemas.microsoft.com/office/excel/2006/main">
          <x14:cfRule type="dataBar" id="{3A2DA210-3D7D-41B8-8F85-12D91FB7B24C}">
            <x14:dataBar minLength="0" maxLength="100" gradient="0">
              <x14:cfvo type="autoMin"/>
              <x14:cfvo type="autoMax"/>
              <x14:negativeFillColor rgb="FFFF0000"/>
              <x14:axisColor rgb="FF000000"/>
            </x14:dataBar>
          </x14:cfRule>
          <xm:sqref>BA17 BA11 BA14 BA20</xm:sqref>
        </x14:conditionalFormatting>
        <x14:conditionalFormatting xmlns:xm="http://schemas.microsoft.com/office/excel/2006/main">
          <x14:cfRule type="dataBar" id="{F52EA5AB-C18C-4AA0-9AB3-B97F0F09F6DB}">
            <x14:dataBar minLength="0" maxLength="100" gradient="0">
              <x14:cfvo type="autoMin"/>
              <x14:cfvo type="autoMax"/>
              <x14:negativeFillColor rgb="FFFF0000"/>
              <x14:axisColor rgb="FF000000"/>
            </x14:dataBar>
          </x14:cfRule>
          <x14:cfRule type="dataBar" id="{B95AB38A-C9B8-4C44-9046-8FE01914C665}">
            <x14:dataBar minLength="0" maxLength="100" gradient="0">
              <x14:cfvo type="autoMin"/>
              <x14:cfvo type="autoMax"/>
              <x14:negativeFillColor rgb="FFFF0000"/>
              <x14:axisColor rgb="FF000000"/>
            </x14:dataBar>
          </x14:cfRule>
          <xm:sqref>BA18:BA19</xm:sqref>
        </x14:conditionalFormatting>
        <x14:conditionalFormatting xmlns:xm="http://schemas.microsoft.com/office/excel/2006/main">
          <x14:cfRule type="dataBar" id="{56875940-979B-4894-91FC-4373231C9A4B}">
            <x14:dataBar minLength="0" maxLength="100" gradient="0">
              <x14:cfvo type="autoMin"/>
              <x14:cfvo type="autoMax"/>
              <x14:negativeFillColor rgb="FFFF0000"/>
              <x14:axisColor rgb="FF000000"/>
            </x14:dataBar>
          </x14:cfRule>
          <x14:cfRule type="dataBar" id="{CEE13FE2-75CD-44A9-8081-27C741162FCE}">
            <x14:dataBar minLength="0" maxLength="100" gradient="0">
              <x14:cfvo type="autoMin"/>
              <x14:cfvo type="autoMax"/>
              <x14:negativeFillColor rgb="FFFF0000"/>
              <x14:axisColor rgb="FF000000"/>
            </x14:dataBar>
          </x14:cfRule>
          <xm:sqref>BA21:BA22</xm:sqref>
        </x14:conditionalFormatting>
        <x14:conditionalFormatting xmlns:xm="http://schemas.microsoft.com/office/excel/2006/main">
          <x14:cfRule type="dataBar" id="{C14B8D78-1B39-47B5-BCF9-3F40AFA134E6}">
            <x14:dataBar minLength="0" maxLength="100" gradient="0">
              <x14:cfvo type="autoMin"/>
              <x14:cfvo type="autoMax"/>
              <x14:negativeFillColor rgb="FFFF0000"/>
              <x14:axisColor rgb="FF000000"/>
            </x14:dataBar>
          </x14:cfRule>
          <x14:cfRule type="dataBar" id="{4915A0FD-CF0B-413A-A652-C4951A0788EB}">
            <x14:dataBar minLength="0" maxLength="100" gradient="0">
              <x14:cfvo type="autoMin"/>
              <x14:cfvo type="autoMax"/>
              <x14:negativeFillColor rgb="FFFF0000"/>
              <x14:axisColor rgb="FF000000"/>
            </x14:dataBar>
          </x14:cfRule>
          <xm:sqref>BA24:BA25</xm:sqref>
        </x14:conditionalFormatting>
        <x14:conditionalFormatting xmlns:xm="http://schemas.microsoft.com/office/excel/2006/main">
          <x14:cfRule type="dataBar" id="{F48AF002-3E49-4113-8A0B-8E8E77509024}">
            <x14:dataBar minLength="0" maxLength="100" gradient="0">
              <x14:cfvo type="autoMin"/>
              <x14:cfvo type="autoMax"/>
              <x14:negativeFillColor rgb="FFFF0000"/>
              <x14:axisColor rgb="FF000000"/>
            </x14:dataBar>
          </x14:cfRule>
          <xm:sqref>BC12:BC13</xm:sqref>
        </x14:conditionalFormatting>
        <x14:conditionalFormatting xmlns:xm="http://schemas.microsoft.com/office/excel/2006/main">
          <x14:cfRule type="dataBar" id="{01844F0F-A2A3-4FC4-9EA4-1F0B7DBCFF3B}">
            <x14:dataBar minLength="0" maxLength="100" gradient="0">
              <x14:cfvo type="autoMin"/>
              <x14:cfvo type="autoMax"/>
              <x14:negativeFillColor rgb="FFFF0000"/>
              <x14:axisColor rgb="FF000000"/>
            </x14:dataBar>
          </x14:cfRule>
          <xm:sqref>BC15:BC16</xm:sqref>
        </x14:conditionalFormatting>
        <x14:conditionalFormatting xmlns:xm="http://schemas.microsoft.com/office/excel/2006/main">
          <x14:cfRule type="dataBar" id="{17FC96A7-3DCE-49CA-A399-E96435D6D90A}">
            <x14:dataBar minLength="0" maxLength="100" gradient="0">
              <x14:cfvo type="autoMin"/>
              <x14:cfvo type="autoMax"/>
              <x14:negativeFillColor rgb="FFFF0000"/>
              <x14:axisColor rgb="FF000000"/>
            </x14:dataBar>
          </x14:cfRule>
          <xm:sqref>BC18:BC19</xm:sqref>
        </x14:conditionalFormatting>
        <x14:conditionalFormatting xmlns:xm="http://schemas.microsoft.com/office/excel/2006/main">
          <x14:cfRule type="dataBar" id="{3A45E8CD-C98D-449E-9F9D-0851BB8C015D}">
            <x14:dataBar minLength="0" maxLength="100" gradient="0">
              <x14:cfvo type="autoMin"/>
              <x14:cfvo type="autoMax"/>
              <x14:negativeFillColor rgb="FFFF0000"/>
              <x14:axisColor rgb="FF000000"/>
            </x14:dataBar>
          </x14:cfRule>
          <xm:sqref>BC21:BC22</xm:sqref>
        </x14:conditionalFormatting>
        <x14:conditionalFormatting xmlns:xm="http://schemas.microsoft.com/office/excel/2006/main">
          <x14:cfRule type="dataBar" id="{87C0B1ED-A878-433E-A4FF-F439D2B7359E}">
            <x14:dataBar minLength="0" maxLength="100" gradient="0">
              <x14:cfvo type="autoMin"/>
              <x14:cfvo type="autoMax"/>
              <x14:negativeFillColor rgb="FFFF0000"/>
              <x14:axisColor rgb="FF000000"/>
            </x14:dataBar>
          </x14:cfRule>
          <x14:cfRule type="dataBar" id="{41260C73-33BD-4040-90B3-88E0065B1968}">
            <x14:dataBar minLength="0" maxLength="100" gradient="0">
              <x14:cfvo type="autoMin"/>
              <x14:cfvo type="autoMax"/>
              <x14:negativeFillColor rgb="FFFF0000"/>
              <x14:axisColor rgb="FF000000"/>
            </x14:dataBar>
          </x14:cfRule>
          <xm:sqref>BC24:BC25</xm:sqref>
        </x14:conditionalFormatting>
        <x14:conditionalFormatting xmlns:xm="http://schemas.microsoft.com/office/excel/2006/main">
          <x14:cfRule type="dataBar" id="{9838EEAC-5692-4A41-9B44-43A0AC38EE21}">
            <x14:dataBar minLength="0" maxLength="100" gradient="0">
              <x14:cfvo type="autoMin"/>
              <x14:cfvo type="autoMax"/>
              <x14:negativeFillColor rgb="FFFF0000"/>
              <x14:axisColor rgb="FF000000"/>
            </x14:dataBar>
          </x14:cfRule>
          <xm:sqref>BE12:BE13</xm:sqref>
        </x14:conditionalFormatting>
        <x14:conditionalFormatting xmlns:xm="http://schemas.microsoft.com/office/excel/2006/main">
          <x14:cfRule type="dataBar" id="{292F6282-7EF0-424C-A67E-985DE883837C}">
            <x14:dataBar minLength="0" maxLength="100" gradient="0">
              <x14:cfvo type="autoMin"/>
              <x14:cfvo type="autoMax"/>
              <x14:negativeFillColor rgb="FFFF0000"/>
              <x14:axisColor rgb="FF000000"/>
            </x14:dataBar>
          </x14:cfRule>
          <xm:sqref>BE15:BE16</xm:sqref>
        </x14:conditionalFormatting>
        <x14:conditionalFormatting xmlns:xm="http://schemas.microsoft.com/office/excel/2006/main">
          <x14:cfRule type="dataBar" id="{A5F535EA-07F5-4D1D-9E36-EA696AF58292}">
            <x14:dataBar minLength="0" maxLength="100" gradient="0">
              <x14:cfvo type="autoMin"/>
              <x14:cfvo type="autoMax"/>
              <x14:negativeFillColor rgb="FFFF0000"/>
              <x14:axisColor rgb="FF000000"/>
            </x14:dataBar>
          </x14:cfRule>
          <xm:sqref>BE18:BE19</xm:sqref>
        </x14:conditionalFormatting>
        <x14:conditionalFormatting xmlns:xm="http://schemas.microsoft.com/office/excel/2006/main">
          <x14:cfRule type="dataBar" id="{C16A58A2-FC11-4A19-8BAD-CD2AB0EA967C}">
            <x14:dataBar minLength="0" maxLength="100" gradient="0">
              <x14:cfvo type="autoMin"/>
              <x14:cfvo type="autoMax"/>
              <x14:negativeFillColor rgb="FFFF0000"/>
              <x14:axisColor rgb="FF000000"/>
            </x14:dataBar>
          </x14:cfRule>
          <xm:sqref>BE21:BE22</xm:sqref>
        </x14:conditionalFormatting>
        <x14:conditionalFormatting xmlns:xm="http://schemas.microsoft.com/office/excel/2006/main">
          <x14:cfRule type="dataBar" id="{036AB39C-C034-4FAF-9735-D31B86477D5C}">
            <x14:dataBar minLength="0" maxLength="100" gradient="0">
              <x14:cfvo type="autoMin"/>
              <x14:cfvo type="autoMax"/>
              <x14:negativeFillColor rgb="FFFF0000"/>
              <x14:axisColor rgb="FF000000"/>
            </x14:dataBar>
          </x14:cfRule>
          <x14:cfRule type="dataBar" id="{F6ACF67E-7C92-4CEA-94F9-FD8FA21651C2}">
            <x14:dataBar minLength="0" maxLength="100" gradient="0">
              <x14:cfvo type="autoMin"/>
              <x14:cfvo type="autoMax"/>
              <x14:negativeFillColor rgb="FFFF0000"/>
              <x14:axisColor rgb="FF000000"/>
            </x14:dataBar>
          </x14:cfRule>
          <xm:sqref>BE24:BE25</xm:sqref>
        </x14:conditionalFormatting>
        <x14:conditionalFormatting xmlns:xm="http://schemas.microsoft.com/office/excel/2006/main">
          <x14:cfRule type="dataBar" id="{9FD05D31-6A1C-4B50-8937-9F370CAFFA7C}">
            <x14:dataBar minLength="0" maxLength="100" gradient="0">
              <x14:cfvo type="autoMin"/>
              <x14:cfvo type="autoMax"/>
              <x14:negativeFillColor rgb="FFFF0000"/>
              <x14:axisColor rgb="FF000000"/>
            </x14:dataBar>
          </x14:cfRule>
          <xm:sqref>BG12:BG13</xm:sqref>
        </x14:conditionalFormatting>
        <x14:conditionalFormatting xmlns:xm="http://schemas.microsoft.com/office/excel/2006/main">
          <x14:cfRule type="dataBar" id="{CD387AEA-5CDB-4CD7-AE86-618C5FEA63B8}">
            <x14:dataBar minLength="0" maxLength="100" gradient="0">
              <x14:cfvo type="autoMin"/>
              <x14:cfvo type="autoMax"/>
              <x14:negativeFillColor rgb="FFFF0000"/>
              <x14:axisColor rgb="FF000000"/>
            </x14:dataBar>
          </x14:cfRule>
          <xm:sqref>BG15:BG16</xm:sqref>
        </x14:conditionalFormatting>
        <x14:conditionalFormatting xmlns:xm="http://schemas.microsoft.com/office/excel/2006/main">
          <x14:cfRule type="dataBar" id="{99B7B1B6-CA45-42F2-9121-5F4C4DD4D71A}">
            <x14:dataBar minLength="0" maxLength="100" gradient="0">
              <x14:cfvo type="autoMin"/>
              <x14:cfvo type="autoMax"/>
              <x14:negativeFillColor rgb="FFFF0000"/>
              <x14:axisColor rgb="FF000000"/>
            </x14:dataBar>
          </x14:cfRule>
          <xm:sqref>BG18:BG19</xm:sqref>
        </x14:conditionalFormatting>
        <x14:conditionalFormatting xmlns:xm="http://schemas.microsoft.com/office/excel/2006/main">
          <x14:cfRule type="dataBar" id="{04C1A993-31FD-4396-819E-39BB210ECFA3}">
            <x14:dataBar minLength="0" maxLength="100" gradient="0">
              <x14:cfvo type="autoMin"/>
              <x14:cfvo type="autoMax"/>
              <x14:negativeFillColor rgb="FFFF0000"/>
              <x14:axisColor rgb="FF000000"/>
            </x14:dataBar>
          </x14:cfRule>
          <xm:sqref>BG21:BG22</xm:sqref>
        </x14:conditionalFormatting>
        <x14:conditionalFormatting xmlns:xm="http://schemas.microsoft.com/office/excel/2006/main">
          <x14:cfRule type="dataBar" id="{3BCCF3BF-FD18-4E42-8469-627869DC01A1}">
            <x14:dataBar minLength="0" maxLength="100" gradient="0">
              <x14:cfvo type="autoMin"/>
              <x14:cfvo type="autoMax"/>
              <x14:negativeFillColor rgb="FFFF0000"/>
              <x14:axisColor rgb="FF000000"/>
            </x14:dataBar>
          </x14:cfRule>
          <x14:cfRule type="dataBar" id="{3B7C2BAB-7165-41E2-AEC0-CA5449757E86}">
            <x14:dataBar minLength="0" maxLength="100" gradient="0">
              <x14:cfvo type="autoMin"/>
              <x14:cfvo type="autoMax"/>
              <x14:negativeFillColor rgb="FFFF0000"/>
              <x14:axisColor rgb="FF000000"/>
            </x14:dataBar>
          </x14:cfRule>
          <xm:sqref>BG24:BG25</xm:sqref>
        </x14:conditionalFormatting>
        <x14:conditionalFormatting xmlns:xm="http://schemas.microsoft.com/office/excel/2006/main">
          <x14:cfRule type="dataBar" id="{DD09F1A3-715E-46B4-9330-BD1D3FF829E6}">
            <x14:dataBar minLength="0" maxLength="100" gradient="0">
              <x14:cfvo type="autoMin"/>
              <x14:cfvo type="autoMax"/>
              <x14:negativeFillColor rgb="FFFF0000"/>
              <x14:axisColor rgb="FF000000"/>
            </x14:dataBar>
          </x14:cfRule>
          <xm:sqref>BI12:BI13</xm:sqref>
        </x14:conditionalFormatting>
        <x14:conditionalFormatting xmlns:xm="http://schemas.microsoft.com/office/excel/2006/main">
          <x14:cfRule type="dataBar" id="{3066F1CB-FB31-47C0-AB65-4E7AC9E9887B}">
            <x14:dataBar minLength="0" maxLength="100" gradient="0">
              <x14:cfvo type="autoMin"/>
              <x14:cfvo type="autoMax"/>
              <x14:negativeFillColor rgb="FFFF0000"/>
              <x14:axisColor rgb="FF000000"/>
            </x14:dataBar>
          </x14:cfRule>
          <xm:sqref>BI15:BI16</xm:sqref>
        </x14:conditionalFormatting>
        <x14:conditionalFormatting xmlns:xm="http://schemas.microsoft.com/office/excel/2006/main">
          <x14:cfRule type="dataBar" id="{CFCE28A2-9E97-4714-9D71-FA872970CA1F}">
            <x14:dataBar minLength="0" maxLength="100" gradient="0">
              <x14:cfvo type="autoMin"/>
              <x14:cfvo type="autoMax"/>
              <x14:negativeFillColor rgb="FFFF0000"/>
              <x14:axisColor rgb="FF000000"/>
            </x14:dataBar>
          </x14:cfRule>
          <xm:sqref>BI18:BI19</xm:sqref>
        </x14:conditionalFormatting>
        <x14:conditionalFormatting xmlns:xm="http://schemas.microsoft.com/office/excel/2006/main">
          <x14:cfRule type="dataBar" id="{DCE89B39-3FCC-455E-8FF2-6224192B4F26}">
            <x14:dataBar minLength="0" maxLength="100" gradient="0">
              <x14:cfvo type="autoMin"/>
              <x14:cfvo type="autoMax"/>
              <x14:negativeFillColor rgb="FFFF0000"/>
              <x14:axisColor rgb="FF000000"/>
            </x14:dataBar>
          </x14:cfRule>
          <xm:sqref>BI21:BI22</xm:sqref>
        </x14:conditionalFormatting>
        <x14:conditionalFormatting xmlns:xm="http://schemas.microsoft.com/office/excel/2006/main">
          <x14:cfRule type="dataBar" id="{FD5C48A3-693F-4115-AED2-2070F7D38433}">
            <x14:dataBar minLength="0" maxLength="100" gradient="0">
              <x14:cfvo type="autoMin"/>
              <x14:cfvo type="autoMax"/>
              <x14:negativeFillColor rgb="FFFF0000"/>
              <x14:axisColor rgb="FF000000"/>
            </x14:dataBar>
          </x14:cfRule>
          <x14:cfRule type="dataBar" id="{0837871A-2EF6-4737-9A3E-D9698615E47D}">
            <x14:dataBar minLength="0" maxLength="100" gradient="0">
              <x14:cfvo type="autoMin"/>
              <x14:cfvo type="autoMax"/>
              <x14:negativeFillColor rgb="FFFF0000"/>
              <x14:axisColor rgb="FF000000"/>
            </x14:dataBar>
          </x14:cfRule>
          <xm:sqref>BI24:BI25</xm:sqref>
        </x14:conditionalFormatting>
        <x14:conditionalFormatting xmlns:xm="http://schemas.microsoft.com/office/excel/2006/main">
          <x14:cfRule type="dataBar" id="{0E856F29-0394-4501-B740-E0AA4192BD80}">
            <x14:dataBar minLength="0" maxLength="100" gradient="0">
              <x14:cfvo type="autoMin"/>
              <x14:cfvo type="autoMax"/>
              <x14:negativeFillColor rgb="FFFF0000"/>
              <x14:axisColor rgb="FF000000"/>
            </x14:dataBar>
          </x14:cfRule>
          <xm:sqref>BK12:BK13</xm:sqref>
        </x14:conditionalFormatting>
        <x14:conditionalFormatting xmlns:xm="http://schemas.microsoft.com/office/excel/2006/main">
          <x14:cfRule type="dataBar" id="{48636645-6CBC-4B62-8EA0-2FDF9BF52265}">
            <x14:dataBar minLength="0" maxLength="100" gradient="0">
              <x14:cfvo type="autoMin"/>
              <x14:cfvo type="autoMax"/>
              <x14:negativeFillColor rgb="FFFF0000"/>
              <x14:axisColor rgb="FF000000"/>
            </x14:dataBar>
          </x14:cfRule>
          <xm:sqref>BK15:BK16</xm:sqref>
        </x14:conditionalFormatting>
        <x14:conditionalFormatting xmlns:xm="http://schemas.microsoft.com/office/excel/2006/main">
          <x14:cfRule type="dataBar" id="{98013FF2-3BB5-4C47-99B0-A6F0D0AB5007}">
            <x14:dataBar minLength="0" maxLength="100" gradient="0">
              <x14:cfvo type="autoMin"/>
              <x14:cfvo type="autoMax"/>
              <x14:negativeFillColor rgb="FFFF0000"/>
              <x14:axisColor rgb="FF000000"/>
            </x14:dataBar>
          </x14:cfRule>
          <xm:sqref>BK18:BK19</xm:sqref>
        </x14:conditionalFormatting>
        <x14:conditionalFormatting xmlns:xm="http://schemas.microsoft.com/office/excel/2006/main">
          <x14:cfRule type="dataBar" id="{1ADF570F-BDE0-4777-BD61-E71B5B23A9C8}">
            <x14:dataBar minLength="0" maxLength="100" gradient="0">
              <x14:cfvo type="autoMin"/>
              <x14:cfvo type="autoMax"/>
              <x14:negativeFillColor rgb="FFFF0000"/>
              <x14:axisColor rgb="FF000000"/>
            </x14:dataBar>
          </x14:cfRule>
          <xm:sqref>BK21:BK22</xm:sqref>
        </x14:conditionalFormatting>
        <x14:conditionalFormatting xmlns:xm="http://schemas.microsoft.com/office/excel/2006/main">
          <x14:cfRule type="dataBar" id="{83D729B5-3D63-440C-9E60-322931ACBB29}">
            <x14:dataBar minLength="0" maxLength="100" gradient="0">
              <x14:cfvo type="autoMin"/>
              <x14:cfvo type="autoMax"/>
              <x14:negativeFillColor rgb="FFFF0000"/>
              <x14:axisColor rgb="FF000000"/>
            </x14:dataBar>
          </x14:cfRule>
          <xm:sqref>BM12:BM13</xm:sqref>
        </x14:conditionalFormatting>
        <x14:conditionalFormatting xmlns:xm="http://schemas.microsoft.com/office/excel/2006/main">
          <x14:cfRule type="dataBar" id="{E670535E-3CEE-46FC-A3CF-091309503DE7}">
            <x14:dataBar minLength="0" maxLength="100" gradient="0">
              <x14:cfvo type="autoMin"/>
              <x14:cfvo type="autoMax"/>
              <x14:negativeFillColor rgb="FFFF0000"/>
              <x14:axisColor rgb="FF000000"/>
            </x14:dataBar>
          </x14:cfRule>
          <xm:sqref>BM15:BM16</xm:sqref>
        </x14:conditionalFormatting>
        <x14:conditionalFormatting xmlns:xm="http://schemas.microsoft.com/office/excel/2006/main">
          <x14:cfRule type="dataBar" id="{B5C76459-BB25-4774-B2E8-BB40AF3F7622}">
            <x14:dataBar minLength="0" maxLength="100" gradient="0">
              <x14:cfvo type="autoMin"/>
              <x14:cfvo type="autoMax"/>
              <x14:negativeFillColor rgb="FFFF0000"/>
              <x14:axisColor rgb="FF000000"/>
            </x14:dataBar>
          </x14:cfRule>
          <xm:sqref>BM18:BM19</xm:sqref>
        </x14:conditionalFormatting>
        <x14:conditionalFormatting xmlns:xm="http://schemas.microsoft.com/office/excel/2006/main">
          <x14:cfRule type="dataBar" id="{F59C6114-E6DD-40C0-AEE7-AD3FA35595B9}">
            <x14:dataBar minLength="0" maxLength="100" gradient="0">
              <x14:cfvo type="autoMin"/>
              <x14:cfvo type="autoMax"/>
              <x14:negativeFillColor rgb="FFFF0000"/>
              <x14:axisColor rgb="FF000000"/>
            </x14:dataBar>
          </x14:cfRule>
          <xm:sqref>BM21:BM22</xm:sqref>
        </x14:conditionalFormatting>
        <x14:conditionalFormatting xmlns:xm="http://schemas.microsoft.com/office/excel/2006/main">
          <x14:cfRule type="dataBar" id="{283953E7-B0AD-4274-9615-AE257D10499F}">
            <x14:dataBar minLength="0" maxLength="100" gradient="0">
              <x14:cfvo type="autoMin"/>
              <x14:cfvo type="autoMax"/>
              <x14:negativeFillColor rgb="FFFF0000"/>
              <x14:axisColor rgb="FF000000"/>
            </x14:dataBar>
          </x14:cfRule>
          <x14:cfRule type="dataBar" id="{1B21F139-9FD3-4878-9647-4EEFFE4F1370}">
            <x14:dataBar minLength="0" maxLength="100" gradient="0">
              <x14:cfvo type="autoMin"/>
              <x14:cfvo type="autoMax"/>
              <x14:negativeFillColor rgb="FFFF0000"/>
              <x14:axisColor rgb="FF000000"/>
            </x14:dataBar>
          </x14:cfRule>
          <xm:sqref>BM24:BM25</xm:sqref>
        </x14:conditionalFormatting>
        <x14:conditionalFormatting xmlns:xm="http://schemas.microsoft.com/office/excel/2006/main">
          <x14:cfRule type="dataBar" id="{90C244FE-4E83-4BE7-8686-F4D8352CDF8B}">
            <x14:dataBar minLength="0" maxLength="100" gradient="0">
              <x14:cfvo type="autoMin"/>
              <x14:cfvo type="autoMax"/>
              <x14:negativeFillColor rgb="FFFF0000"/>
              <x14:axisColor rgb="FF000000"/>
            </x14:dataBar>
          </x14:cfRule>
          <xm:sqref>BO12:BO13</xm:sqref>
        </x14:conditionalFormatting>
        <x14:conditionalFormatting xmlns:xm="http://schemas.microsoft.com/office/excel/2006/main">
          <x14:cfRule type="dataBar" id="{2FF422C9-91BA-4EFC-8C2A-9C0909673B01}">
            <x14:dataBar minLength="0" maxLength="100" gradient="0">
              <x14:cfvo type="autoMin"/>
              <x14:cfvo type="autoMax"/>
              <x14:negativeFillColor rgb="FFFF0000"/>
              <x14:axisColor rgb="FF000000"/>
            </x14:dataBar>
          </x14:cfRule>
          <xm:sqref>BO15:BO16</xm:sqref>
        </x14:conditionalFormatting>
        <x14:conditionalFormatting xmlns:xm="http://schemas.microsoft.com/office/excel/2006/main">
          <x14:cfRule type="dataBar" id="{081971B3-69BD-4484-805E-C6A2A4A4E27E}">
            <x14:dataBar minLength="0" maxLength="100" gradient="0">
              <x14:cfvo type="autoMin"/>
              <x14:cfvo type="autoMax"/>
              <x14:negativeFillColor rgb="FFFF0000"/>
              <x14:axisColor rgb="FF000000"/>
            </x14:dataBar>
          </x14:cfRule>
          <xm:sqref>BO18:BO19</xm:sqref>
        </x14:conditionalFormatting>
        <x14:conditionalFormatting xmlns:xm="http://schemas.microsoft.com/office/excel/2006/main">
          <x14:cfRule type="dataBar" id="{DB3C1E17-B167-4DD7-A57E-72CCFAA613D7}">
            <x14:dataBar minLength="0" maxLength="100" gradient="0">
              <x14:cfvo type="autoMin"/>
              <x14:cfvo type="autoMax"/>
              <x14:negativeFillColor rgb="FFFF0000"/>
              <x14:axisColor rgb="FF000000"/>
            </x14:dataBar>
          </x14:cfRule>
          <xm:sqref>BO21:BO22</xm:sqref>
        </x14:conditionalFormatting>
        <x14:conditionalFormatting xmlns:xm="http://schemas.microsoft.com/office/excel/2006/main">
          <x14:cfRule type="dataBar" id="{C8333F25-AF01-4972-A3A7-D3AB20A6A7DE}">
            <x14:dataBar minLength="0" maxLength="100" gradient="0">
              <x14:cfvo type="autoMin"/>
              <x14:cfvo type="autoMax"/>
              <x14:negativeFillColor rgb="FFFF0000"/>
              <x14:axisColor rgb="FF000000"/>
            </x14:dataBar>
          </x14:cfRule>
          <x14:cfRule type="dataBar" id="{590D3084-3F67-44A4-8478-84DBB096D7DE}">
            <x14:dataBar minLength="0" maxLength="100" gradient="0">
              <x14:cfvo type="autoMin"/>
              <x14:cfvo type="autoMax"/>
              <x14:negativeFillColor rgb="FFFF0000"/>
              <x14:axisColor rgb="FF000000"/>
            </x14:dataBar>
          </x14:cfRule>
          <xm:sqref>BO24:BO25</xm:sqref>
        </x14:conditionalFormatting>
        <x14:conditionalFormatting xmlns:xm="http://schemas.microsoft.com/office/excel/2006/main">
          <x14:cfRule type="dataBar" id="{2B35257A-1FEE-47DB-9452-963588CD5735}">
            <x14:dataBar minLength="0" maxLength="100" gradient="0">
              <x14:cfvo type="autoMin"/>
              <x14:cfvo type="autoMax"/>
              <x14:negativeFillColor rgb="FFFF0000"/>
              <x14:axisColor rgb="FF000000"/>
            </x14:dataBar>
          </x14:cfRule>
          <xm:sqref>BQ12:BQ13</xm:sqref>
        </x14:conditionalFormatting>
        <x14:conditionalFormatting xmlns:xm="http://schemas.microsoft.com/office/excel/2006/main">
          <x14:cfRule type="dataBar" id="{90D238DE-5B33-4C21-86AE-A343DC5D4A31}">
            <x14:dataBar minLength="0" maxLength="100" gradient="0">
              <x14:cfvo type="autoMin"/>
              <x14:cfvo type="autoMax"/>
              <x14:negativeFillColor rgb="FFFF0000"/>
              <x14:axisColor rgb="FF000000"/>
            </x14:dataBar>
          </x14:cfRule>
          <xm:sqref>BQ15:BQ16</xm:sqref>
        </x14:conditionalFormatting>
        <x14:conditionalFormatting xmlns:xm="http://schemas.microsoft.com/office/excel/2006/main">
          <x14:cfRule type="dataBar" id="{D8D6E91D-A658-4F77-8A97-DA17A358FC1F}">
            <x14:dataBar minLength="0" maxLength="100" gradient="0">
              <x14:cfvo type="autoMin"/>
              <x14:cfvo type="autoMax"/>
              <x14:negativeFillColor rgb="FFFF0000"/>
              <x14:axisColor rgb="FF000000"/>
            </x14:dataBar>
          </x14:cfRule>
          <xm:sqref>BQ18:BQ19</xm:sqref>
        </x14:conditionalFormatting>
        <x14:conditionalFormatting xmlns:xm="http://schemas.microsoft.com/office/excel/2006/main">
          <x14:cfRule type="dataBar" id="{81032681-F9B0-49E6-A77A-9EDEE519AAE1}">
            <x14:dataBar minLength="0" maxLength="100" gradient="0">
              <x14:cfvo type="autoMin"/>
              <x14:cfvo type="autoMax"/>
              <x14:negativeFillColor rgb="FFFF0000"/>
              <x14:axisColor rgb="FF000000"/>
            </x14:dataBar>
          </x14:cfRule>
          <xm:sqref>BQ21:BQ22</xm:sqref>
        </x14:conditionalFormatting>
        <x14:conditionalFormatting xmlns:xm="http://schemas.microsoft.com/office/excel/2006/main">
          <x14:cfRule type="dataBar" id="{0FEAF83A-5384-4B14-815E-CFFC2F9C870A}">
            <x14:dataBar minLength="0" maxLength="100" gradient="0">
              <x14:cfvo type="autoMin"/>
              <x14:cfvo type="autoMax"/>
              <x14:negativeFillColor rgb="FFFF0000"/>
              <x14:axisColor rgb="FF000000"/>
            </x14:dataBar>
          </x14:cfRule>
          <x14:cfRule type="dataBar" id="{A37ED05F-2147-4826-B6E4-2CA7EF2DFC13}">
            <x14:dataBar minLength="0" maxLength="100" gradient="0">
              <x14:cfvo type="autoMin"/>
              <x14:cfvo type="autoMax"/>
              <x14:negativeFillColor rgb="FFFF0000"/>
              <x14:axisColor rgb="FF000000"/>
            </x14:dataBar>
          </x14:cfRule>
          <xm:sqref>BQ24:BQ25</xm:sqref>
        </x14:conditionalFormatting>
        <x14:conditionalFormatting xmlns:xm="http://schemas.microsoft.com/office/excel/2006/main">
          <x14:cfRule type="dataBar" id="{5ED6A4B8-CC4F-4384-82AD-E9E776772B93}">
            <x14:dataBar minLength="0" maxLength="100" gradient="0">
              <x14:cfvo type="autoMin"/>
              <x14:cfvo type="autoMax"/>
              <x14:negativeFillColor rgb="FFFF0000"/>
              <x14:axisColor rgb="FF000000"/>
            </x14:dataBar>
          </x14:cfRule>
          <xm:sqref>BS12:BS13</xm:sqref>
        </x14:conditionalFormatting>
        <x14:conditionalFormatting xmlns:xm="http://schemas.microsoft.com/office/excel/2006/main">
          <x14:cfRule type="dataBar" id="{656AE652-05F5-4211-93DB-B9F7923711FE}">
            <x14:dataBar minLength="0" maxLength="100" gradient="0">
              <x14:cfvo type="autoMin"/>
              <x14:cfvo type="autoMax"/>
              <x14:negativeFillColor rgb="FFFF0000"/>
              <x14:axisColor rgb="FF000000"/>
            </x14:dataBar>
          </x14:cfRule>
          <xm:sqref>BS15:BS16</xm:sqref>
        </x14:conditionalFormatting>
        <x14:conditionalFormatting xmlns:xm="http://schemas.microsoft.com/office/excel/2006/main">
          <x14:cfRule type="dataBar" id="{B8525FF5-018D-4047-9AE7-58B6783E016F}">
            <x14:dataBar minLength="0" maxLength="100" gradient="0">
              <x14:cfvo type="autoMin"/>
              <x14:cfvo type="autoMax"/>
              <x14:negativeFillColor rgb="FFFF0000"/>
              <x14:axisColor rgb="FF000000"/>
            </x14:dataBar>
          </x14:cfRule>
          <xm:sqref>BS18:BS19</xm:sqref>
        </x14:conditionalFormatting>
        <x14:conditionalFormatting xmlns:xm="http://schemas.microsoft.com/office/excel/2006/main">
          <x14:cfRule type="dataBar" id="{CB7B33F9-D31A-4DD6-9969-F03F6128BEBB}">
            <x14:dataBar minLength="0" maxLength="100" gradient="0">
              <x14:cfvo type="autoMin"/>
              <x14:cfvo type="autoMax"/>
              <x14:negativeFillColor rgb="FFFF0000"/>
              <x14:axisColor rgb="FF000000"/>
            </x14:dataBar>
          </x14:cfRule>
          <xm:sqref>BS21:BS22</xm:sqref>
        </x14:conditionalFormatting>
        <x14:conditionalFormatting xmlns:xm="http://schemas.microsoft.com/office/excel/2006/main">
          <x14:cfRule type="dataBar" id="{66EDDBA8-A289-48AF-9C6D-BD3C85933511}">
            <x14:dataBar minLength="0" maxLength="100" gradient="0">
              <x14:cfvo type="autoMin"/>
              <x14:cfvo type="autoMax"/>
              <x14:negativeFillColor rgb="FFFF0000"/>
              <x14:axisColor rgb="FF000000"/>
            </x14:dataBar>
          </x14:cfRule>
          <x14:cfRule type="dataBar" id="{5703E18D-785C-4736-AE19-62CC08E91BD8}">
            <x14:dataBar minLength="0" maxLength="100" gradient="0">
              <x14:cfvo type="autoMin"/>
              <x14:cfvo type="autoMax"/>
              <x14:negativeFillColor rgb="FFFF0000"/>
              <x14:axisColor rgb="FF000000"/>
            </x14:dataBar>
          </x14:cfRule>
          <xm:sqref>BS24:BS25</xm:sqref>
        </x14:conditionalFormatting>
        <x14:conditionalFormatting xmlns:xm="http://schemas.microsoft.com/office/excel/2006/main">
          <x14:cfRule type="dataBar" id="{1A11B410-02E3-4E42-A5C5-B17751034164}">
            <x14:dataBar minLength="0" maxLength="100" gradient="0">
              <x14:cfvo type="autoMin"/>
              <x14:cfvo type="autoMax"/>
              <x14:negativeFillColor rgb="FFFF0000"/>
              <x14:axisColor rgb="FF000000"/>
            </x14:dataBar>
          </x14:cfRule>
          <xm:sqref>BU12:BU13</xm:sqref>
        </x14:conditionalFormatting>
        <x14:conditionalFormatting xmlns:xm="http://schemas.microsoft.com/office/excel/2006/main">
          <x14:cfRule type="dataBar" id="{015176AB-F236-45C4-A8F2-C659BECFD700}">
            <x14:dataBar minLength="0" maxLength="100" gradient="0">
              <x14:cfvo type="autoMin"/>
              <x14:cfvo type="autoMax"/>
              <x14:negativeFillColor rgb="FFFF0000"/>
              <x14:axisColor rgb="FF000000"/>
            </x14:dataBar>
          </x14:cfRule>
          <xm:sqref>BU15:BU16</xm:sqref>
        </x14:conditionalFormatting>
        <x14:conditionalFormatting xmlns:xm="http://schemas.microsoft.com/office/excel/2006/main">
          <x14:cfRule type="dataBar" id="{41933238-2833-4822-A840-16C30DDA5AF0}">
            <x14:dataBar minLength="0" maxLength="100" gradient="0">
              <x14:cfvo type="autoMin"/>
              <x14:cfvo type="autoMax"/>
              <x14:negativeFillColor rgb="FFFF0000"/>
              <x14:axisColor rgb="FF000000"/>
            </x14:dataBar>
          </x14:cfRule>
          <xm:sqref>BU18:BU19</xm:sqref>
        </x14:conditionalFormatting>
        <x14:conditionalFormatting xmlns:xm="http://schemas.microsoft.com/office/excel/2006/main">
          <x14:cfRule type="dataBar" id="{CE7F456A-05BA-4FEE-804B-33AA33178719}">
            <x14:dataBar minLength="0" maxLength="100" gradient="0">
              <x14:cfvo type="autoMin"/>
              <x14:cfvo type="autoMax"/>
              <x14:negativeFillColor rgb="FFFF0000"/>
              <x14:axisColor rgb="FF000000"/>
            </x14:dataBar>
          </x14:cfRule>
          <xm:sqref>BU21:BU22</xm:sqref>
        </x14:conditionalFormatting>
        <x14:conditionalFormatting xmlns:xm="http://schemas.microsoft.com/office/excel/2006/main">
          <x14:cfRule type="dataBar" id="{A94645DD-4B3C-4C45-9CB1-342C7BEA0036}">
            <x14:dataBar minLength="0" maxLength="100" gradient="0">
              <x14:cfvo type="autoMin"/>
              <x14:cfvo type="autoMax"/>
              <x14:negativeFillColor rgb="FFFF0000"/>
              <x14:axisColor rgb="FF000000"/>
            </x14:dataBar>
          </x14:cfRule>
          <x14:cfRule type="dataBar" id="{6A98D8AC-F868-44AA-ADF9-D55097E25D17}">
            <x14:dataBar minLength="0" maxLength="100" gradient="0">
              <x14:cfvo type="autoMin"/>
              <x14:cfvo type="autoMax"/>
              <x14:negativeFillColor rgb="FFFF0000"/>
              <x14:axisColor rgb="FF000000"/>
            </x14:dataBar>
          </x14:cfRule>
          <xm:sqref>BU24:BU25</xm:sqref>
        </x14:conditionalFormatting>
        <x14:conditionalFormatting xmlns:xm="http://schemas.microsoft.com/office/excel/2006/main">
          <x14:cfRule type="dataBar" id="{84704C27-A006-40F2-A396-8FBB78041431}">
            <x14:dataBar minLength="0" maxLength="100" gradient="0">
              <x14:cfvo type="autoMin"/>
              <x14:cfvo type="autoMax"/>
              <x14:negativeFillColor rgb="FFFF0000"/>
              <x14:axisColor rgb="FF000000"/>
            </x14:dataBar>
          </x14:cfRule>
          <xm:sqref>BW12:BW13</xm:sqref>
        </x14:conditionalFormatting>
        <x14:conditionalFormatting xmlns:xm="http://schemas.microsoft.com/office/excel/2006/main">
          <x14:cfRule type="dataBar" id="{D7A8F41B-EAFE-4EBA-B096-A6738ABF6032}">
            <x14:dataBar minLength="0" maxLength="100" gradient="0">
              <x14:cfvo type="autoMin"/>
              <x14:cfvo type="autoMax"/>
              <x14:negativeFillColor rgb="FFFF0000"/>
              <x14:axisColor rgb="FF000000"/>
            </x14:dataBar>
          </x14:cfRule>
          <xm:sqref>BW15:BW16</xm:sqref>
        </x14:conditionalFormatting>
        <x14:conditionalFormatting xmlns:xm="http://schemas.microsoft.com/office/excel/2006/main">
          <x14:cfRule type="dataBar" id="{9B5E97A0-2E38-43C0-A913-9EFD58B299D9}">
            <x14:dataBar minLength="0" maxLength="100" gradient="0">
              <x14:cfvo type="autoMin"/>
              <x14:cfvo type="autoMax"/>
              <x14:negativeFillColor rgb="FFFF0000"/>
              <x14:axisColor rgb="FF000000"/>
            </x14:dataBar>
          </x14:cfRule>
          <xm:sqref>BW18:BW19</xm:sqref>
        </x14:conditionalFormatting>
        <x14:conditionalFormatting xmlns:xm="http://schemas.microsoft.com/office/excel/2006/main">
          <x14:cfRule type="dataBar" id="{7916BEF7-6CAB-4C1C-89A8-7FA868E8C817}">
            <x14:dataBar minLength="0" maxLength="100" gradient="0">
              <x14:cfvo type="autoMin"/>
              <x14:cfvo type="autoMax"/>
              <x14:negativeFillColor rgb="FFFF0000"/>
              <x14:axisColor rgb="FF000000"/>
            </x14:dataBar>
          </x14:cfRule>
          <xm:sqref>BW21:BW22</xm:sqref>
        </x14:conditionalFormatting>
        <x14:conditionalFormatting xmlns:xm="http://schemas.microsoft.com/office/excel/2006/main">
          <x14:cfRule type="dataBar" id="{235C5C8F-C93F-4660-90DD-168A97656D2A}">
            <x14:dataBar minLength="0" maxLength="100" gradient="0">
              <x14:cfvo type="autoMin"/>
              <x14:cfvo type="autoMax"/>
              <x14:negativeFillColor rgb="FFFF0000"/>
              <x14:axisColor rgb="FF000000"/>
            </x14:dataBar>
          </x14:cfRule>
          <x14:cfRule type="dataBar" id="{5BA1BD93-024E-47B3-ADD3-7C043720FB1A}">
            <x14:dataBar minLength="0" maxLength="100" gradient="0">
              <x14:cfvo type="autoMin"/>
              <x14:cfvo type="autoMax"/>
              <x14:negativeFillColor rgb="FFFF0000"/>
              <x14:axisColor rgb="FF000000"/>
            </x14:dataBar>
          </x14:cfRule>
          <xm:sqref>BW24:BW25</xm:sqref>
        </x14:conditionalFormatting>
        <x14:conditionalFormatting xmlns:xm="http://schemas.microsoft.com/office/excel/2006/main">
          <x14:cfRule type="dataBar" id="{F3521E9F-61F9-4F1F-A3A0-1663A14F3ADE}">
            <x14:dataBar minLength="0" maxLength="100" gradient="0">
              <x14:cfvo type="autoMin"/>
              <x14:cfvo type="autoMax"/>
              <x14:negativeFillColor rgb="FFFF0000"/>
              <x14:axisColor rgb="FF000000"/>
            </x14:dataBar>
          </x14:cfRule>
          <xm:sqref>BY12:BY13</xm:sqref>
        </x14:conditionalFormatting>
        <x14:conditionalFormatting xmlns:xm="http://schemas.microsoft.com/office/excel/2006/main">
          <x14:cfRule type="dataBar" id="{19F2558C-A20C-4647-B357-5679681902DD}">
            <x14:dataBar minLength="0" maxLength="100" gradient="0">
              <x14:cfvo type="autoMin"/>
              <x14:cfvo type="autoMax"/>
              <x14:negativeFillColor rgb="FFFF0000"/>
              <x14:axisColor rgb="FF000000"/>
            </x14:dataBar>
          </x14:cfRule>
          <xm:sqref>BY15:BY16</xm:sqref>
        </x14:conditionalFormatting>
        <x14:conditionalFormatting xmlns:xm="http://schemas.microsoft.com/office/excel/2006/main">
          <x14:cfRule type="dataBar" id="{86653F19-D2E2-4A31-974F-FF141283083D}">
            <x14:dataBar minLength="0" maxLength="100" gradient="0">
              <x14:cfvo type="autoMin"/>
              <x14:cfvo type="autoMax"/>
              <x14:negativeFillColor rgb="FFFF0000"/>
              <x14:axisColor rgb="FF000000"/>
            </x14:dataBar>
          </x14:cfRule>
          <xm:sqref>BY18:BY19</xm:sqref>
        </x14:conditionalFormatting>
        <x14:conditionalFormatting xmlns:xm="http://schemas.microsoft.com/office/excel/2006/main">
          <x14:cfRule type="dataBar" id="{F28C80FD-B7E2-4F8E-BB87-BEAE0ECEE6A3}">
            <x14:dataBar minLength="0" maxLength="100" gradient="0">
              <x14:cfvo type="autoMin"/>
              <x14:cfvo type="autoMax"/>
              <x14:negativeFillColor rgb="FFFF0000"/>
              <x14:axisColor rgb="FF000000"/>
            </x14:dataBar>
          </x14:cfRule>
          <xm:sqref>BY21:BY22</xm:sqref>
        </x14:conditionalFormatting>
        <x14:conditionalFormatting xmlns:xm="http://schemas.microsoft.com/office/excel/2006/main">
          <x14:cfRule type="dataBar" id="{2053454A-9787-4CE0-89E0-DAE79E2DF8BC}">
            <x14:dataBar minLength="0" maxLength="100" gradient="0">
              <x14:cfvo type="autoMin"/>
              <x14:cfvo type="autoMax"/>
              <x14:negativeFillColor rgb="FFFF0000"/>
              <x14:axisColor rgb="FF000000"/>
            </x14:dataBar>
          </x14:cfRule>
          <x14:cfRule type="dataBar" id="{22884D09-D6C2-4AF7-9BF4-6B5B504E978B}">
            <x14:dataBar minLength="0" maxLength="100" gradient="0">
              <x14:cfvo type="autoMin"/>
              <x14:cfvo type="autoMax"/>
              <x14:negativeFillColor rgb="FFFF0000"/>
              <x14:axisColor rgb="FF000000"/>
            </x14:dataBar>
          </x14:cfRule>
          <xm:sqref>BY24:BY25</xm:sqref>
        </x14:conditionalFormatting>
        <x14:conditionalFormatting xmlns:xm="http://schemas.microsoft.com/office/excel/2006/main">
          <x14:cfRule type="dataBar" id="{227816B4-0444-499C-BCEA-90DAC85A0597}">
            <x14:dataBar minLength="0" maxLength="100" gradient="0">
              <x14:cfvo type="autoMin"/>
              <x14:cfvo type="autoMax"/>
              <x14:negativeFillColor rgb="FFFF0000"/>
              <x14:axisColor rgb="FF000000"/>
            </x14:dataBar>
          </x14:cfRule>
          <xm:sqref>CA12:CA13</xm:sqref>
        </x14:conditionalFormatting>
        <x14:conditionalFormatting xmlns:xm="http://schemas.microsoft.com/office/excel/2006/main">
          <x14:cfRule type="dataBar" id="{F6CE9DEC-CBA1-46FF-B448-ED513586BE73}">
            <x14:dataBar minLength="0" maxLength="100" gradient="0">
              <x14:cfvo type="autoMin"/>
              <x14:cfvo type="autoMax"/>
              <x14:negativeFillColor rgb="FFFF0000"/>
              <x14:axisColor rgb="FF000000"/>
            </x14:dataBar>
          </x14:cfRule>
          <xm:sqref>CA15:CA16</xm:sqref>
        </x14:conditionalFormatting>
        <x14:conditionalFormatting xmlns:xm="http://schemas.microsoft.com/office/excel/2006/main">
          <x14:cfRule type="dataBar" id="{4D715856-039C-4552-8427-8CCE0FAF647C}">
            <x14:dataBar minLength="0" maxLength="100" gradient="0">
              <x14:cfvo type="autoMin"/>
              <x14:cfvo type="autoMax"/>
              <x14:negativeFillColor rgb="FFFF0000"/>
              <x14:axisColor rgb="FF000000"/>
            </x14:dataBar>
          </x14:cfRule>
          <xm:sqref>CA18:CA19</xm:sqref>
        </x14:conditionalFormatting>
        <x14:conditionalFormatting xmlns:xm="http://schemas.microsoft.com/office/excel/2006/main">
          <x14:cfRule type="dataBar" id="{F1CA04A3-EA43-4550-AF5D-4956AE421749}">
            <x14:dataBar minLength="0" maxLength="100" gradient="0">
              <x14:cfvo type="autoMin"/>
              <x14:cfvo type="autoMax"/>
              <x14:negativeFillColor rgb="FFFF0000"/>
              <x14:axisColor rgb="FF000000"/>
            </x14:dataBar>
          </x14:cfRule>
          <xm:sqref>CA21:CA22</xm:sqref>
        </x14:conditionalFormatting>
        <x14:conditionalFormatting xmlns:xm="http://schemas.microsoft.com/office/excel/2006/main">
          <x14:cfRule type="dataBar" id="{2AA333DA-7586-485D-B15C-983A57BBABA3}">
            <x14:dataBar minLength="0" maxLength="100" gradient="0">
              <x14:cfvo type="autoMin"/>
              <x14:cfvo type="autoMax"/>
              <x14:negativeFillColor rgb="FFFF0000"/>
              <x14:axisColor rgb="FF000000"/>
            </x14:dataBar>
          </x14:cfRule>
          <x14:cfRule type="dataBar" id="{685F9B8B-DE5B-4E04-8C61-FC4964571A6F}">
            <x14:dataBar minLength="0" maxLength="100" gradient="0">
              <x14:cfvo type="autoMin"/>
              <x14:cfvo type="autoMax"/>
              <x14:negativeFillColor rgb="FFFF0000"/>
              <x14:axisColor rgb="FF000000"/>
            </x14:dataBar>
          </x14:cfRule>
          <xm:sqref>CA24:CA25</xm:sqref>
        </x14:conditionalFormatting>
        <x14:conditionalFormatting xmlns:xm="http://schemas.microsoft.com/office/excel/2006/main">
          <x14:cfRule type="dataBar" id="{3F50CB61-1B44-4DB4-B063-0AF1975E6A01}">
            <x14:dataBar minLength="0" maxLength="100" gradient="0">
              <x14:cfvo type="autoMin"/>
              <x14:cfvo type="autoMax"/>
              <x14:negativeFillColor rgb="FFFF0000"/>
              <x14:axisColor rgb="FF000000"/>
            </x14:dataBar>
          </x14:cfRule>
          <xm:sqref>CC12:CC13</xm:sqref>
        </x14:conditionalFormatting>
        <x14:conditionalFormatting xmlns:xm="http://schemas.microsoft.com/office/excel/2006/main">
          <x14:cfRule type="dataBar" id="{B69A2565-E200-433E-9FB3-0885ECCA2FBB}">
            <x14:dataBar minLength="0" maxLength="100" gradient="0">
              <x14:cfvo type="autoMin"/>
              <x14:cfvo type="autoMax"/>
              <x14:negativeFillColor rgb="FFFF0000"/>
              <x14:axisColor rgb="FF000000"/>
            </x14:dataBar>
          </x14:cfRule>
          <xm:sqref>CC15:CC16</xm:sqref>
        </x14:conditionalFormatting>
        <x14:conditionalFormatting xmlns:xm="http://schemas.microsoft.com/office/excel/2006/main">
          <x14:cfRule type="dataBar" id="{D87EE631-BA2D-43F7-AFC3-27332070714D}">
            <x14:dataBar minLength="0" maxLength="100" gradient="0">
              <x14:cfvo type="autoMin"/>
              <x14:cfvo type="autoMax"/>
              <x14:negativeFillColor rgb="FFFF0000"/>
              <x14:axisColor rgb="FF000000"/>
            </x14:dataBar>
          </x14:cfRule>
          <xm:sqref>CC18:CC19</xm:sqref>
        </x14:conditionalFormatting>
        <x14:conditionalFormatting xmlns:xm="http://schemas.microsoft.com/office/excel/2006/main">
          <x14:cfRule type="dataBar" id="{F114F115-DDF8-4CD6-B158-B896E2B6CDAD}">
            <x14:dataBar minLength="0" maxLength="100" gradient="0">
              <x14:cfvo type="autoMin"/>
              <x14:cfvo type="autoMax"/>
              <x14:negativeFillColor rgb="FFFF0000"/>
              <x14:axisColor rgb="FF000000"/>
            </x14:dataBar>
          </x14:cfRule>
          <xm:sqref>CC21:CC22</xm:sqref>
        </x14:conditionalFormatting>
        <x14:conditionalFormatting xmlns:xm="http://schemas.microsoft.com/office/excel/2006/main">
          <x14:cfRule type="dataBar" id="{4CCC0A1A-237C-4AC0-94E9-8ED3CF19E712}">
            <x14:dataBar minLength="0" maxLength="100" gradient="0">
              <x14:cfvo type="autoMin"/>
              <x14:cfvo type="autoMax"/>
              <x14:negativeFillColor rgb="FFFF0000"/>
              <x14:axisColor rgb="FF000000"/>
            </x14:dataBar>
          </x14:cfRule>
          <x14:cfRule type="dataBar" id="{DEEF2041-A93A-42D3-A07B-873768ED32BC}">
            <x14:dataBar minLength="0" maxLength="100" gradient="0">
              <x14:cfvo type="autoMin"/>
              <x14:cfvo type="autoMax"/>
              <x14:negativeFillColor rgb="FFFF0000"/>
              <x14:axisColor rgb="FF000000"/>
            </x14:dataBar>
          </x14:cfRule>
          <xm:sqref>CC24:CC25</xm:sqref>
        </x14:conditionalFormatting>
        <x14:conditionalFormatting xmlns:xm="http://schemas.microsoft.com/office/excel/2006/main">
          <x14:cfRule type="dataBar" id="{820BFEEE-B074-44E2-BE07-C41ABA9692E8}">
            <x14:dataBar minLength="0" maxLength="100" gradient="0">
              <x14:cfvo type="autoMin"/>
              <x14:cfvo type="autoMax"/>
              <x14:negativeFillColor rgb="FFFF0000"/>
              <x14:axisColor rgb="FF000000"/>
            </x14:dataBar>
          </x14:cfRule>
          <xm:sqref>CE12:CE13</xm:sqref>
        </x14:conditionalFormatting>
        <x14:conditionalFormatting xmlns:xm="http://schemas.microsoft.com/office/excel/2006/main">
          <x14:cfRule type="dataBar" id="{9E9611D8-D001-4557-8A93-C0481E771A7C}">
            <x14:dataBar minLength="0" maxLength="100" gradient="0">
              <x14:cfvo type="autoMin"/>
              <x14:cfvo type="autoMax"/>
              <x14:negativeFillColor rgb="FFFF0000"/>
              <x14:axisColor rgb="FF000000"/>
            </x14:dataBar>
          </x14:cfRule>
          <xm:sqref>CE15:CE16</xm:sqref>
        </x14:conditionalFormatting>
        <x14:conditionalFormatting xmlns:xm="http://schemas.microsoft.com/office/excel/2006/main">
          <x14:cfRule type="dataBar" id="{2D421840-739C-432D-A050-7E6191A0A756}">
            <x14:dataBar minLength="0" maxLength="100" gradient="0">
              <x14:cfvo type="autoMin"/>
              <x14:cfvo type="autoMax"/>
              <x14:negativeFillColor rgb="FFFF0000"/>
              <x14:axisColor rgb="FF000000"/>
            </x14:dataBar>
          </x14:cfRule>
          <xm:sqref>CE18:CE19</xm:sqref>
        </x14:conditionalFormatting>
        <x14:conditionalFormatting xmlns:xm="http://schemas.microsoft.com/office/excel/2006/main">
          <x14:cfRule type="dataBar" id="{39EBEB17-57A4-4FE5-BC7A-1063FFBE467B}">
            <x14:dataBar minLength="0" maxLength="100" gradient="0">
              <x14:cfvo type="autoMin"/>
              <x14:cfvo type="autoMax"/>
              <x14:negativeFillColor rgb="FFFF0000"/>
              <x14:axisColor rgb="FF000000"/>
            </x14:dataBar>
          </x14:cfRule>
          <xm:sqref>CE21:CE22</xm:sqref>
        </x14:conditionalFormatting>
        <x14:conditionalFormatting xmlns:xm="http://schemas.microsoft.com/office/excel/2006/main">
          <x14:cfRule type="dataBar" id="{BEE266EB-297F-43C2-B16A-3C990CA66999}">
            <x14:dataBar minLength="0" maxLength="100" gradient="0">
              <x14:cfvo type="autoMin"/>
              <x14:cfvo type="autoMax"/>
              <x14:negativeFillColor rgb="FFFF0000"/>
              <x14:axisColor rgb="FF000000"/>
            </x14:dataBar>
          </x14:cfRule>
          <x14:cfRule type="dataBar" id="{BF5FE723-B3A7-4F0A-BC69-281BE8C50A91}">
            <x14:dataBar minLength="0" maxLength="100" gradient="0">
              <x14:cfvo type="autoMin"/>
              <x14:cfvo type="autoMax"/>
              <x14:negativeFillColor rgb="FFFF0000"/>
              <x14:axisColor rgb="FF000000"/>
            </x14:dataBar>
          </x14:cfRule>
          <xm:sqref>CE24:CE25</xm:sqref>
        </x14:conditionalFormatting>
        <x14:conditionalFormatting xmlns:xm="http://schemas.microsoft.com/office/excel/2006/main">
          <x14:cfRule type="dataBar" id="{247F1217-0F0C-4CFC-A37E-FEF32EF34EDC}">
            <x14:dataBar minLength="0" maxLength="100" gradient="0">
              <x14:cfvo type="autoMin"/>
              <x14:cfvo type="autoMax"/>
              <x14:negativeFillColor rgb="FFFF0000"/>
              <x14:axisColor rgb="FF000000"/>
            </x14:dataBar>
          </x14:cfRule>
          <xm:sqref>CG12:CG13</xm:sqref>
        </x14:conditionalFormatting>
        <x14:conditionalFormatting xmlns:xm="http://schemas.microsoft.com/office/excel/2006/main">
          <x14:cfRule type="dataBar" id="{42A343D1-E64D-41A6-9360-7A320992298B}">
            <x14:dataBar minLength="0" maxLength="100" gradient="0">
              <x14:cfvo type="autoMin"/>
              <x14:cfvo type="autoMax"/>
              <x14:negativeFillColor rgb="FFFF0000"/>
              <x14:axisColor rgb="FF000000"/>
            </x14:dataBar>
          </x14:cfRule>
          <xm:sqref>CG15:CG16</xm:sqref>
        </x14:conditionalFormatting>
        <x14:conditionalFormatting xmlns:xm="http://schemas.microsoft.com/office/excel/2006/main">
          <x14:cfRule type="dataBar" id="{06C59400-1D1A-46F0-85ED-479C46439B2B}">
            <x14:dataBar minLength="0" maxLength="100" gradient="0">
              <x14:cfvo type="autoMin"/>
              <x14:cfvo type="autoMax"/>
              <x14:negativeFillColor rgb="FFFF0000"/>
              <x14:axisColor rgb="FF000000"/>
            </x14:dataBar>
          </x14:cfRule>
          <xm:sqref>CG18:CG19</xm:sqref>
        </x14:conditionalFormatting>
        <x14:conditionalFormatting xmlns:xm="http://schemas.microsoft.com/office/excel/2006/main">
          <x14:cfRule type="dataBar" id="{F592EEE4-5E82-4F8A-A637-E61DB4392DB4}">
            <x14:dataBar minLength="0" maxLength="100" gradient="0">
              <x14:cfvo type="autoMin"/>
              <x14:cfvo type="autoMax"/>
              <x14:negativeFillColor rgb="FFFF0000"/>
              <x14:axisColor rgb="FF000000"/>
            </x14:dataBar>
          </x14:cfRule>
          <xm:sqref>CG21:CG22</xm:sqref>
        </x14:conditionalFormatting>
        <x14:conditionalFormatting xmlns:xm="http://schemas.microsoft.com/office/excel/2006/main">
          <x14:cfRule type="dataBar" id="{520293D5-9FE7-4978-803A-9E0C1C09252B}">
            <x14:dataBar minLength="0" maxLength="100" gradient="0">
              <x14:cfvo type="autoMin"/>
              <x14:cfvo type="autoMax"/>
              <x14:negativeFillColor rgb="FFFF0000"/>
              <x14:axisColor rgb="FF000000"/>
            </x14:dataBar>
          </x14:cfRule>
          <x14:cfRule type="dataBar" id="{30A9EF50-F2CE-4B05-A892-6CFAE9EF0049}">
            <x14:dataBar minLength="0" maxLength="100" gradient="0">
              <x14:cfvo type="autoMin"/>
              <x14:cfvo type="autoMax"/>
              <x14:negativeFillColor rgb="FFFF0000"/>
              <x14:axisColor rgb="FF000000"/>
            </x14:dataBar>
          </x14:cfRule>
          <xm:sqref>CG24:CG25</xm:sqref>
        </x14:conditionalFormatting>
        <x14:conditionalFormatting xmlns:xm="http://schemas.microsoft.com/office/excel/2006/main">
          <x14:cfRule type="dataBar" id="{8423C943-D670-4E7F-885C-7EEEE82769F3}">
            <x14:dataBar minLength="0" maxLength="100" gradient="0">
              <x14:cfvo type="autoMin"/>
              <x14:cfvo type="autoMax"/>
              <x14:negativeFillColor rgb="FFFF0000"/>
              <x14:axisColor rgb="FF000000"/>
            </x14:dataBar>
          </x14:cfRule>
          <xm:sqref>CI12:CI13</xm:sqref>
        </x14:conditionalFormatting>
        <x14:conditionalFormatting xmlns:xm="http://schemas.microsoft.com/office/excel/2006/main">
          <x14:cfRule type="dataBar" id="{37CC653B-7F7F-4A1B-B8D9-612DBB466291}">
            <x14:dataBar minLength="0" maxLength="100" gradient="0">
              <x14:cfvo type="autoMin"/>
              <x14:cfvo type="autoMax"/>
              <x14:negativeFillColor rgb="FFFF0000"/>
              <x14:axisColor rgb="FF000000"/>
            </x14:dataBar>
          </x14:cfRule>
          <xm:sqref>CI15:CI16</xm:sqref>
        </x14:conditionalFormatting>
        <x14:conditionalFormatting xmlns:xm="http://schemas.microsoft.com/office/excel/2006/main">
          <x14:cfRule type="dataBar" id="{40D02088-30EA-4E51-8C21-D09B3E005763}">
            <x14:dataBar minLength="0" maxLength="100" gradient="0">
              <x14:cfvo type="autoMin"/>
              <x14:cfvo type="autoMax"/>
              <x14:negativeFillColor rgb="FFFF0000"/>
              <x14:axisColor rgb="FF000000"/>
            </x14:dataBar>
          </x14:cfRule>
          <xm:sqref>CI18:CI19</xm:sqref>
        </x14:conditionalFormatting>
        <x14:conditionalFormatting xmlns:xm="http://schemas.microsoft.com/office/excel/2006/main">
          <x14:cfRule type="dataBar" id="{41F3CC75-3036-4E63-868D-CAB2DB4789C2}">
            <x14:dataBar minLength="0" maxLength="100" gradient="0">
              <x14:cfvo type="autoMin"/>
              <x14:cfvo type="autoMax"/>
              <x14:negativeFillColor rgb="FFFF0000"/>
              <x14:axisColor rgb="FF000000"/>
            </x14:dataBar>
          </x14:cfRule>
          <xm:sqref>CI21:CI22</xm:sqref>
        </x14:conditionalFormatting>
        <x14:conditionalFormatting xmlns:xm="http://schemas.microsoft.com/office/excel/2006/main">
          <x14:cfRule type="dataBar" id="{2712580A-5ED7-48BE-A7A0-DC7FCEBFE8B2}">
            <x14:dataBar minLength="0" maxLength="100" gradient="0">
              <x14:cfvo type="autoMin"/>
              <x14:cfvo type="autoMax"/>
              <x14:negativeFillColor rgb="FFFF0000"/>
              <x14:axisColor rgb="FF000000"/>
            </x14:dataBar>
          </x14:cfRule>
          <x14:cfRule type="dataBar" id="{4EA2A2C8-3A78-4124-A4E0-98454DA251A4}">
            <x14:dataBar minLength="0" maxLength="100" gradient="0">
              <x14:cfvo type="autoMin"/>
              <x14:cfvo type="autoMax"/>
              <x14:negativeFillColor rgb="FFFF0000"/>
              <x14:axisColor rgb="FF000000"/>
            </x14:dataBar>
          </x14:cfRule>
          <xm:sqref>CI24:CI25</xm:sqref>
        </x14:conditionalFormatting>
        <x14:conditionalFormatting xmlns:xm="http://schemas.microsoft.com/office/excel/2006/main">
          <x14:cfRule type="dataBar" id="{830549AB-A344-4D30-85E2-CAA507113CAD}">
            <x14:dataBar minLength="0" maxLength="100" gradient="0">
              <x14:cfvo type="autoMin"/>
              <x14:cfvo type="autoMax"/>
              <x14:negativeFillColor rgb="FFFF0000"/>
              <x14:axisColor rgb="FF000000"/>
            </x14:dataBar>
          </x14:cfRule>
          <x14:cfRule type="dataBar" id="{1B1F86B3-8CA4-40B3-8BFA-3ACC9DF3718C}">
            <x14:dataBar minLength="0" maxLength="100" gradient="0">
              <x14:cfvo type="autoMin"/>
              <x14:cfvo type="autoMax"/>
              <x14:negativeFillColor rgb="FFFF0000"/>
              <x14:axisColor rgb="FF000000"/>
            </x14:dataBar>
          </x14:cfRule>
          <xm:sqref>CK9:CK10</xm:sqref>
        </x14:conditionalFormatting>
        <x14:conditionalFormatting xmlns:xm="http://schemas.microsoft.com/office/excel/2006/main">
          <x14:cfRule type="dataBar" id="{7321C891-94EA-4488-85EC-3654A86503A8}">
            <x14:dataBar minLength="0" maxLength="100" gradient="0">
              <x14:cfvo type="autoMin"/>
              <x14:cfvo type="autoMax"/>
              <x14:negativeFillColor rgb="FFFF0000"/>
              <x14:axisColor rgb="FF000000"/>
            </x14:dataBar>
          </x14:cfRule>
          <x14:cfRule type="dataBar" id="{607C0D29-2FD2-425B-A7FE-80FE8B218802}">
            <x14:dataBar minLength="0" maxLength="100" gradient="0">
              <x14:cfvo type="autoMin"/>
              <x14:cfvo type="autoMax"/>
              <x14:negativeFillColor rgb="FFFF0000"/>
              <x14:axisColor rgb="FF000000"/>
            </x14:dataBar>
          </x14:cfRule>
          <xm:sqref>CK12:CK13</xm:sqref>
        </x14:conditionalFormatting>
        <x14:conditionalFormatting xmlns:xm="http://schemas.microsoft.com/office/excel/2006/main">
          <x14:cfRule type="dataBar" id="{BC2A6EC1-5284-4D4B-BA4D-7E843DBA1D10}">
            <x14:dataBar minLength="0" maxLength="100" gradient="0">
              <x14:cfvo type="autoMin"/>
              <x14:cfvo type="autoMax"/>
              <x14:negativeFillColor rgb="FFFF0000"/>
              <x14:axisColor rgb="FF000000"/>
            </x14:dataBar>
          </x14:cfRule>
          <x14:cfRule type="dataBar" id="{93C0456A-BF47-44E4-8D42-7ECB40E84232}">
            <x14:dataBar minLength="0" maxLength="100" gradient="0">
              <x14:cfvo type="autoMin"/>
              <x14:cfvo type="autoMax"/>
              <x14:negativeFillColor rgb="FFFF0000"/>
              <x14:axisColor rgb="FF000000"/>
            </x14:dataBar>
          </x14:cfRule>
          <xm:sqref>CK15:CK16</xm:sqref>
        </x14:conditionalFormatting>
        <x14:conditionalFormatting xmlns:xm="http://schemas.microsoft.com/office/excel/2006/main">
          <x14:cfRule type="dataBar" id="{ACA3F1A9-804C-466D-8855-75761AF2896C}">
            <x14:dataBar minLength="0" maxLength="100" gradient="0">
              <x14:cfvo type="autoMin"/>
              <x14:cfvo type="autoMax"/>
              <x14:negativeFillColor rgb="FFFF0000"/>
              <x14:axisColor rgb="FF000000"/>
            </x14:dataBar>
          </x14:cfRule>
          <x14:cfRule type="dataBar" id="{4F55CFBB-2D58-4BBC-822F-ABDE0C67639F}">
            <x14:dataBar minLength="0" maxLength="100" gradient="0">
              <x14:cfvo type="autoMin"/>
              <x14:cfvo type="autoMax"/>
              <x14:negativeFillColor rgb="FFFF0000"/>
              <x14:axisColor rgb="FF000000"/>
            </x14:dataBar>
          </x14:cfRule>
          <xm:sqref>CK18:CK19</xm:sqref>
        </x14:conditionalFormatting>
        <x14:conditionalFormatting xmlns:xm="http://schemas.microsoft.com/office/excel/2006/main">
          <x14:cfRule type="dataBar" id="{64291F07-2D40-4BFC-AABE-63ACAEFB527D}">
            <x14:dataBar minLength="0" maxLength="100" gradient="0">
              <x14:cfvo type="autoMin"/>
              <x14:cfvo type="autoMax"/>
              <x14:negativeFillColor rgb="FFFF0000"/>
              <x14:axisColor rgb="FF000000"/>
            </x14:dataBar>
          </x14:cfRule>
          <x14:cfRule type="dataBar" id="{88F237AE-ACF3-4B6B-BA18-ECADC7F45A14}">
            <x14:dataBar minLength="0" maxLength="100" gradient="0">
              <x14:cfvo type="autoMin"/>
              <x14:cfvo type="autoMax"/>
              <x14:negativeFillColor rgb="FFFF0000"/>
              <x14:axisColor rgb="FF000000"/>
            </x14:dataBar>
          </x14:cfRule>
          <xm:sqref>CK21:CK22</xm:sqref>
        </x14:conditionalFormatting>
        <x14:conditionalFormatting xmlns:xm="http://schemas.microsoft.com/office/excel/2006/main">
          <x14:cfRule type="dataBar" id="{BC97FD91-DD03-4EE8-ABDD-8BC1F6A6E38B}">
            <x14:dataBar minLength="0" maxLength="100" gradient="0">
              <x14:cfvo type="autoMin"/>
              <x14:cfvo type="autoMax"/>
              <x14:negativeFillColor rgb="FFFF0000"/>
              <x14:axisColor rgb="FF000000"/>
            </x14:dataBar>
          </x14:cfRule>
          <x14:cfRule type="dataBar" id="{F984A77B-2A40-445D-9836-5B2DC8ED9A57}">
            <x14:dataBar minLength="0" maxLength="100" gradient="0">
              <x14:cfvo type="autoMin"/>
              <x14:cfvo type="autoMax"/>
              <x14:negativeFillColor rgb="FFFF0000"/>
              <x14:axisColor rgb="FF000000"/>
            </x14:dataBar>
          </x14:cfRule>
          <xm:sqref>CK24:CK25</xm:sqref>
        </x14:conditionalFormatting>
        <x14:conditionalFormatting xmlns:xm="http://schemas.microsoft.com/office/excel/2006/main">
          <x14:cfRule type="dataBar" id="{5BF3CD0E-D325-43B6-9E68-4CDA78FF4D26}">
            <x14:dataBar minLength="0" maxLength="100" gradient="0">
              <x14:cfvo type="autoMin"/>
              <x14:cfvo type="autoMax"/>
              <x14:negativeFillColor rgb="FFFF0000"/>
              <x14:axisColor rgb="FF000000"/>
            </x14:dataBar>
          </x14:cfRule>
          <xm:sqref>BC9:BC10 BG9:BG10 BK9:BK10 BI9:BI10 BM9:BM10 BO9:BO10 BQ9:BQ10 BS9:BS10 BU9:BU10 BY9:BY10 CA9:CA10 CC9:CC10 CE9:CE10 CG9:CG10 CI9:CI10 BE9:BE10 BW9:BW10</xm:sqref>
        </x14:conditionalFormatting>
        <x14:conditionalFormatting xmlns:xm="http://schemas.microsoft.com/office/excel/2006/main">
          <x14:cfRule type="dataBar" id="{5C83DC14-F27F-4A91-BC2C-27DD801AE0F5}">
            <x14:dataBar minLength="0" maxLength="100" gradient="0">
              <x14:cfvo type="autoMin"/>
              <x14:cfvo type="autoMax"/>
              <x14:negativeFillColor rgb="FFFF0000"/>
              <x14:axisColor rgb="FF000000"/>
            </x14:dataBar>
          </x14:cfRule>
          <xm:sqref>BC9:BC22 BE9:BE22 BG9:BG22 BI9:BI22 BM9:BM22 BO9:BO22 BQ9:BQ22 BS9:BS22 BU9:BU22 BW9:BW22 BY9:BY22 CA9:CA22 CC9:CC22 CE9:CE22 CG9:CG22 CI9:CI22 BK9:BK22</xm:sqref>
        </x14:conditionalFormatting>
        <x14:conditionalFormatting xmlns:xm="http://schemas.microsoft.com/office/excel/2006/main">
          <x14:cfRule type="dataBar" id="{390D137A-8D1F-49B6-96A3-843A34E48222}">
            <x14:dataBar minLength="0" maxLength="100" gradient="0">
              <x14:cfvo type="autoMin"/>
              <x14:cfvo type="autoMax"/>
              <x14:negativeFillColor rgb="FFFF0000"/>
              <x14:axisColor rgb="FF000000"/>
            </x14:dataBar>
          </x14:cfRule>
          <xm:sqref>BC12:BC13 BG12:BG13 BK12:BK13 BI12:BI13 BM12:BM13 BO12:BO13 BQ12:BQ13 BS12:BS13 BW12:BW13 BU12:BU13 BY12:BY13 CA12:CA13 CC12:CC13 CE12:CE13 CG12:CG13 CI12:CI13 BE12:BE13</xm:sqref>
        </x14:conditionalFormatting>
        <x14:conditionalFormatting xmlns:xm="http://schemas.microsoft.com/office/excel/2006/main">
          <x14:cfRule type="dataBar" id="{B8004E41-1195-4E64-9B99-1E6AEEDEBBE4}">
            <x14:dataBar minLength="0" maxLength="100" gradient="0">
              <x14:cfvo type="autoMin"/>
              <x14:cfvo type="autoMax"/>
              <x14:negativeFillColor rgb="FFFF0000"/>
              <x14:axisColor rgb="FF000000"/>
            </x14:dataBar>
          </x14:cfRule>
          <xm:sqref>BC15:BC16 BG15:BG16 BK15:BK16 BI15:BI16 BM15:BM16 BO15:BO16 BQ15:BQ16 BS15:BS16 BW15:BW16 BU15:BU16 BY15:BY16 CA15:CA16 CC15:CC16 CE15:CE16 CG15:CG16 CI15:CI16 BE15:BE16</xm:sqref>
        </x14:conditionalFormatting>
        <x14:conditionalFormatting xmlns:xm="http://schemas.microsoft.com/office/excel/2006/main">
          <x14:cfRule type="dataBar" id="{F8DA3286-8CE8-4B40-AF41-54CA18350790}">
            <x14:dataBar minLength="0" maxLength="100" gradient="0">
              <x14:cfvo type="autoMin"/>
              <x14:cfvo type="autoMax"/>
              <x14:negativeFillColor rgb="FFFF0000"/>
              <x14:axisColor rgb="FF000000"/>
            </x14:dataBar>
          </x14:cfRule>
          <xm:sqref>BC11 BC17 BC14 BC20 BG17 BK17 BG11 BK11 BG14 BK14 BG20 BK20 BI11 BM11 BI17 BM17 BI14 BM14 BI20 BM20 BO17 BO11 BO14 BO20 BQ11 BQ17 BQ14 BQ20 BS17 BW17 BS11 BW11 BS14 BW14 BS20 BW20 BU11 BY11 BU17 BY17 BU14 BY14 BU20 BY20 CA11 CC11 CE11 CA17 CC17 CE17 CA14 CC14 CE14 CA20 CC20 CE20 CG11 CG17 CG14 CG20 CI11 CI17 CI14 CI20 BE11 BE17 BE14 BE20</xm:sqref>
        </x14:conditionalFormatting>
        <x14:conditionalFormatting xmlns:xm="http://schemas.microsoft.com/office/excel/2006/main">
          <x14:cfRule type="dataBar" id="{082FB9AB-E985-4281-B8E7-53B5C38546E7}">
            <x14:dataBar minLength="0" maxLength="100" gradient="0">
              <x14:cfvo type="autoMin"/>
              <x14:cfvo type="autoMax"/>
              <x14:negativeFillColor rgb="FFFF0000"/>
              <x14:axisColor rgb="FF000000"/>
            </x14:dataBar>
          </x14:cfRule>
          <xm:sqref>BC18:BC19 BG18:BG19 BK18:BK19 BI18:BI19 BM18:BM19 BO18:BO19 BQ18:BQ19 BS18:BS19 BW18:BW19 BU18:BU19 BY18:BY19 CA18:CA19 CC18:CC19 CE18:CE19 CG18:CG19 CI18:CI19 BE18:BE19</xm:sqref>
        </x14:conditionalFormatting>
        <x14:conditionalFormatting xmlns:xm="http://schemas.microsoft.com/office/excel/2006/main">
          <x14:cfRule type="dataBar" id="{E1CCF2D5-D78C-4051-9E41-DC3581DA821B}">
            <x14:dataBar minLength="0" maxLength="100" gradient="0">
              <x14:cfvo type="autoMin"/>
              <x14:cfvo type="autoMax"/>
              <x14:negativeFillColor rgb="FFFF0000"/>
              <x14:axisColor rgb="FF000000"/>
            </x14:dataBar>
          </x14:cfRule>
          <xm:sqref>BC21:BC22 BG21:BG22 BK21:BK22 BI21:BI22 BM21:BM22 BO21:BO22 BQ21:BQ22 BS21:BS22 BW21:BW22 BU21:BU22 BY21:BY22 CA21:CA22 CC21:CC22 CE21:CE22 CG21:CG22 CI21:CI22 BE21:BE22</xm:sqref>
        </x14:conditionalFormatting>
        <x14:conditionalFormatting xmlns:xm="http://schemas.microsoft.com/office/excel/2006/main">
          <x14:cfRule type="dataBar" id="{B3513E72-7FE6-4187-B7B3-6C233C33506D}">
            <x14:dataBar minLength="0" maxLength="100" gradient="0">
              <x14:cfvo type="autoMin"/>
              <x14:cfvo type="autoMax"/>
              <x14:negativeFillColor rgb="FFFF0000"/>
              <x14:axisColor rgb="FF000000"/>
            </x14:dataBar>
          </x14:cfRule>
          <xm:sqref>Q12:Q13</xm:sqref>
        </x14:conditionalFormatting>
        <x14:conditionalFormatting xmlns:xm="http://schemas.microsoft.com/office/excel/2006/main">
          <x14:cfRule type="dataBar" id="{BD5413D0-64BC-453A-AC1D-EFEB63109F43}">
            <x14:dataBar minLength="0" maxLength="100" gradient="0">
              <x14:cfvo type="autoMin"/>
              <x14:cfvo type="autoMax"/>
              <x14:negativeFillColor rgb="FFFF0000"/>
              <x14:axisColor rgb="FF000000"/>
            </x14:dataBar>
          </x14:cfRule>
          <xm:sqref>Q15:Q16</xm:sqref>
        </x14:conditionalFormatting>
        <x14:conditionalFormatting xmlns:xm="http://schemas.microsoft.com/office/excel/2006/main">
          <x14:cfRule type="dataBar" id="{00E816E6-C751-48CE-9C7B-ECDAF5C82542}">
            <x14:dataBar minLength="0" maxLength="100" gradient="0">
              <x14:cfvo type="autoMin"/>
              <x14:cfvo type="autoMax"/>
              <x14:negativeFillColor rgb="FFFF0000"/>
              <x14:axisColor rgb="FF000000"/>
            </x14:dataBar>
          </x14:cfRule>
          <xm:sqref>Q18:Q19</xm:sqref>
        </x14:conditionalFormatting>
        <x14:conditionalFormatting xmlns:xm="http://schemas.microsoft.com/office/excel/2006/main">
          <x14:cfRule type="dataBar" id="{A54701AE-1A3A-4876-9E52-284D57396D4F}">
            <x14:dataBar minLength="0" maxLength="100" gradient="0">
              <x14:cfvo type="autoMin"/>
              <x14:cfvo type="autoMax"/>
              <x14:negativeFillColor rgb="FFFF0000"/>
              <x14:axisColor rgb="FF000000"/>
            </x14:dataBar>
          </x14:cfRule>
          <xm:sqref>Q21:Q22</xm:sqref>
        </x14:conditionalFormatting>
        <x14:conditionalFormatting xmlns:xm="http://schemas.microsoft.com/office/excel/2006/main">
          <x14:cfRule type="dataBar" id="{25E62F1F-3A74-4D26-805B-3A1B39A9B55D}">
            <x14:dataBar minLength="0" maxLength="100" gradient="0">
              <x14:cfvo type="autoMin"/>
              <x14:cfvo type="autoMax"/>
              <x14:negativeFillColor rgb="FFFF0000"/>
              <x14:axisColor rgb="FF000000"/>
            </x14:dataBar>
          </x14:cfRule>
          <xm:sqref>Q24:Q25</xm:sqref>
        </x14:conditionalFormatting>
        <x14:conditionalFormatting xmlns:xm="http://schemas.microsoft.com/office/excel/2006/main">
          <x14:cfRule type="dataBar" id="{0782CCBC-E9EA-4143-A49A-46F373D71256}">
            <x14:dataBar minLength="0" maxLength="100" gradient="0">
              <x14:cfvo type="autoMin"/>
              <x14:cfvo type="autoMax"/>
              <x14:negativeFillColor rgb="FFFF0000"/>
              <x14:axisColor rgb="FF000000"/>
            </x14:dataBar>
          </x14:cfRule>
          <xm:sqref>Q24:Q25</xm:sqref>
        </x14:conditionalFormatting>
        <x14:conditionalFormatting xmlns:xm="http://schemas.microsoft.com/office/excel/2006/main">
          <x14:cfRule type="dataBar" id="{AE078089-39AF-44A5-B0B1-AC5E332AF048}">
            <x14:dataBar minLength="0" maxLength="100" gradient="0">
              <x14:cfvo type="autoMin"/>
              <x14:cfvo type="autoMax"/>
              <x14:negativeFillColor rgb="FFFF0000"/>
              <x14:axisColor rgb="FF000000"/>
            </x14:dataBar>
          </x14:cfRule>
          <x14:cfRule type="dataBar" id="{BF01D5B6-7935-4E49-A383-658B5F19ACE2}">
            <x14:dataBar minLength="0" maxLength="100" gradient="0">
              <x14:cfvo type="autoMin"/>
              <x14:cfvo type="autoMax"/>
              <x14:negativeFillColor rgb="FFFF0000"/>
              <x14:axisColor rgb="FF000000"/>
            </x14:dataBar>
          </x14:cfRule>
          <xm:sqref>S12:S13</xm:sqref>
        </x14:conditionalFormatting>
        <x14:conditionalFormatting xmlns:xm="http://schemas.microsoft.com/office/excel/2006/main">
          <x14:cfRule type="dataBar" id="{E92B623D-E557-46CC-9643-F7469BC2C615}">
            <x14:dataBar minLength="0" maxLength="100" gradient="0">
              <x14:cfvo type="autoMin"/>
              <x14:cfvo type="autoMax"/>
              <x14:negativeFillColor rgb="FFFF0000"/>
              <x14:axisColor rgb="FF000000"/>
            </x14:dataBar>
          </x14:cfRule>
          <x14:cfRule type="dataBar" id="{49A23BFA-03C1-4B84-9055-52B404C9442A}">
            <x14:dataBar minLength="0" maxLength="100" gradient="0">
              <x14:cfvo type="autoMin"/>
              <x14:cfvo type="autoMax"/>
              <x14:negativeFillColor rgb="FFFF0000"/>
              <x14:axisColor rgb="FF000000"/>
            </x14:dataBar>
          </x14:cfRule>
          <xm:sqref>S15:S16</xm:sqref>
        </x14:conditionalFormatting>
        <x14:conditionalFormatting xmlns:xm="http://schemas.microsoft.com/office/excel/2006/main">
          <x14:cfRule type="dataBar" id="{9EDECE16-5CDF-4A2C-B6E9-67792D5C22F4}">
            <x14:dataBar minLength="0" maxLength="100" gradient="0">
              <x14:cfvo type="autoMin"/>
              <x14:cfvo type="autoMax"/>
              <x14:negativeFillColor rgb="FFFF0000"/>
              <x14:axisColor rgb="FF000000"/>
            </x14:dataBar>
          </x14:cfRule>
          <x14:cfRule type="dataBar" id="{5F08BFAB-CA80-4134-9F09-0895245EDA6F}">
            <x14:dataBar minLength="0" maxLength="100" gradient="0">
              <x14:cfvo type="autoMin"/>
              <x14:cfvo type="autoMax"/>
              <x14:negativeFillColor rgb="FFFF0000"/>
              <x14:axisColor rgb="FF000000"/>
            </x14:dataBar>
          </x14:cfRule>
          <xm:sqref>S18:S19</xm:sqref>
        </x14:conditionalFormatting>
        <x14:conditionalFormatting xmlns:xm="http://schemas.microsoft.com/office/excel/2006/main">
          <x14:cfRule type="dataBar" id="{C382F6E3-BEF2-4905-912F-3AC7F3750167}">
            <x14:dataBar minLength="0" maxLength="100" gradient="0">
              <x14:cfvo type="autoMin"/>
              <x14:cfvo type="autoMax"/>
              <x14:negativeFillColor rgb="FFFF0000"/>
              <x14:axisColor rgb="FF000000"/>
            </x14:dataBar>
          </x14:cfRule>
          <x14:cfRule type="dataBar" id="{C511AA36-A68D-4489-912F-98478A0E7062}">
            <x14:dataBar minLength="0" maxLength="100" gradient="0">
              <x14:cfvo type="autoMin"/>
              <x14:cfvo type="autoMax"/>
              <x14:negativeFillColor rgb="FFFF0000"/>
              <x14:axisColor rgb="FF000000"/>
            </x14:dataBar>
          </x14:cfRule>
          <xm:sqref>S21:S22</xm:sqref>
        </x14:conditionalFormatting>
        <x14:conditionalFormatting xmlns:xm="http://schemas.microsoft.com/office/excel/2006/main">
          <x14:cfRule type="dataBar" id="{0FC03B87-0142-4A81-8136-222A303BC4C4}">
            <x14:dataBar minLength="0" maxLength="100" gradient="0">
              <x14:cfvo type="autoMin"/>
              <x14:cfvo type="autoMax"/>
              <x14:negativeFillColor rgb="FFFF0000"/>
              <x14:axisColor rgb="FF000000"/>
            </x14:dataBar>
          </x14:cfRule>
          <x14:cfRule type="dataBar" id="{D0248853-A50F-4C6A-B01B-6AD11F536D35}">
            <x14:dataBar minLength="0" maxLength="100" gradient="0">
              <x14:cfvo type="autoMin"/>
              <x14:cfvo type="autoMax"/>
              <x14:negativeFillColor rgb="FFFF0000"/>
              <x14:axisColor rgb="FF000000"/>
            </x14:dataBar>
          </x14:cfRule>
          <xm:sqref>S24:S25</xm:sqref>
        </x14:conditionalFormatting>
        <x14:conditionalFormatting xmlns:xm="http://schemas.microsoft.com/office/excel/2006/main">
          <x14:cfRule type="dataBar" id="{1EB391FE-F982-4095-AB64-53CD3101D209}">
            <x14:dataBar minLength="0" maxLength="100" gradient="0">
              <x14:cfvo type="autoMin"/>
              <x14:cfvo type="autoMax"/>
              <x14:negativeFillColor rgb="FFFF0000"/>
              <x14:axisColor rgb="FF000000"/>
            </x14:dataBar>
          </x14:cfRule>
          <xm:sqref>AI12:AI13</xm:sqref>
        </x14:conditionalFormatting>
        <x14:conditionalFormatting xmlns:xm="http://schemas.microsoft.com/office/excel/2006/main">
          <x14:cfRule type="dataBar" id="{3EB05779-3FCF-4DC6-802C-B2CD0EDCE339}">
            <x14:dataBar minLength="0" maxLength="100" gradient="0">
              <x14:cfvo type="autoMin"/>
              <x14:cfvo type="autoMax"/>
              <x14:negativeFillColor rgb="FFFF0000"/>
              <x14:axisColor rgb="FF000000"/>
            </x14:dataBar>
          </x14:cfRule>
          <xm:sqref>AI15:AI16</xm:sqref>
        </x14:conditionalFormatting>
        <x14:conditionalFormatting xmlns:xm="http://schemas.microsoft.com/office/excel/2006/main">
          <x14:cfRule type="dataBar" id="{5FA82402-DEA0-409F-8CB0-67AEC355200B}">
            <x14:dataBar minLength="0" maxLength="100" gradient="0">
              <x14:cfvo type="autoMin"/>
              <x14:cfvo type="autoMax"/>
              <x14:negativeFillColor rgb="FFFF0000"/>
              <x14:axisColor rgb="FF000000"/>
            </x14:dataBar>
          </x14:cfRule>
          <xm:sqref>AI18:AI19</xm:sqref>
        </x14:conditionalFormatting>
        <x14:conditionalFormatting xmlns:xm="http://schemas.microsoft.com/office/excel/2006/main">
          <x14:cfRule type="dataBar" id="{47D69ED3-F35B-40C4-A757-D95162D18DCF}">
            <x14:dataBar minLength="0" maxLength="100" gradient="0">
              <x14:cfvo type="autoMin"/>
              <x14:cfvo type="autoMax"/>
              <x14:negativeFillColor rgb="FFFF0000"/>
              <x14:axisColor rgb="FF000000"/>
            </x14:dataBar>
          </x14:cfRule>
          <xm:sqref>AI21:AI22</xm:sqref>
        </x14:conditionalFormatting>
        <x14:conditionalFormatting xmlns:xm="http://schemas.microsoft.com/office/excel/2006/main">
          <x14:cfRule type="dataBar" id="{A9945FAA-F08D-4A59-9D38-1F291AF41553}">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2E98F6EF-0BFA-489B-9F8B-851CDA55FEAA}">
            <x14:dataBar minLength="0" maxLength="100" gradient="0">
              <x14:cfvo type="autoMin"/>
              <x14:cfvo type="autoMax"/>
              <x14:negativeFillColor rgb="FFFF0000"/>
              <x14:axisColor rgb="FF000000"/>
            </x14:dataBar>
          </x14:cfRule>
          <xm:sqref>AI24:AI25</xm:sqref>
        </x14:conditionalFormatting>
        <x14:conditionalFormatting xmlns:xm="http://schemas.microsoft.com/office/excel/2006/main">
          <x14:cfRule type="dataBar" id="{1D3DF06A-BFE7-4653-91BD-035D9197217F}">
            <x14:dataBar minLength="0" maxLength="100" gradient="0">
              <x14:cfvo type="autoMin"/>
              <x14:cfvo type="autoMax"/>
              <x14:negativeFillColor rgb="FFFF0000"/>
              <x14:axisColor rgb="FF000000"/>
            </x14:dataBar>
          </x14:cfRule>
          <xm:sqref>AS12:AS13</xm:sqref>
        </x14:conditionalFormatting>
        <x14:conditionalFormatting xmlns:xm="http://schemas.microsoft.com/office/excel/2006/main">
          <x14:cfRule type="dataBar" id="{541C5A53-D60A-4830-931B-113956066157}">
            <x14:dataBar minLength="0" maxLength="100" gradient="0">
              <x14:cfvo type="autoMin"/>
              <x14:cfvo type="autoMax"/>
              <x14:negativeFillColor rgb="FFFF0000"/>
              <x14:axisColor rgb="FF000000"/>
            </x14:dataBar>
          </x14:cfRule>
          <xm:sqref>AS15:AS16</xm:sqref>
        </x14:conditionalFormatting>
        <x14:conditionalFormatting xmlns:xm="http://schemas.microsoft.com/office/excel/2006/main">
          <x14:cfRule type="dataBar" id="{64E42F9C-5310-4F88-B1ED-D2E714E0DD73}">
            <x14:dataBar minLength="0" maxLength="100" gradient="0">
              <x14:cfvo type="autoMin"/>
              <x14:cfvo type="autoMax"/>
              <x14:negativeFillColor rgb="FFFF0000"/>
              <x14:axisColor rgb="FF000000"/>
            </x14:dataBar>
          </x14:cfRule>
          <xm:sqref>AS18:AS19</xm:sqref>
        </x14:conditionalFormatting>
        <x14:conditionalFormatting xmlns:xm="http://schemas.microsoft.com/office/excel/2006/main">
          <x14:cfRule type="dataBar" id="{55D9C8E8-1F20-4FD8-868D-3302AC74D102}">
            <x14:dataBar minLength="0" maxLength="100" gradient="0">
              <x14:cfvo type="autoMin"/>
              <x14:cfvo type="autoMax"/>
              <x14:negativeFillColor rgb="FFFF0000"/>
              <x14:axisColor rgb="FF000000"/>
            </x14:dataBar>
          </x14:cfRule>
          <xm:sqref>AS21:AS22</xm:sqref>
        </x14:conditionalFormatting>
        <x14:conditionalFormatting xmlns:xm="http://schemas.microsoft.com/office/excel/2006/main">
          <x14:cfRule type="dataBar" id="{AE025475-09D8-495F-9893-EC4F7F976CA9}">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B12D2CA8-6783-4D80-AD44-EFE1972CC94B}">
            <x14:dataBar minLength="0" maxLength="100" gradient="0">
              <x14:cfvo type="autoMin"/>
              <x14:cfvo type="autoMax"/>
              <x14:negativeFillColor rgb="FFFF0000"/>
              <x14:axisColor rgb="FF000000"/>
            </x14:dataBar>
          </x14:cfRule>
          <xm:sqref>AS24:AS25</xm:sqref>
        </x14:conditionalFormatting>
        <x14:conditionalFormatting xmlns:xm="http://schemas.microsoft.com/office/excel/2006/main">
          <x14:cfRule type="dataBar" id="{95D8A8CD-2555-43B3-8EA7-A328EDD47147}">
            <x14:dataBar minLength="0" maxLength="100" gradient="0">
              <x14:cfvo type="autoMin"/>
              <x14:cfvo type="autoMax"/>
              <x14:negativeFillColor rgb="FFFF0000"/>
              <x14:axisColor rgb="FF000000"/>
            </x14:dataBar>
          </x14:cfRule>
          <xm:sqref>AU12:AU13</xm:sqref>
        </x14:conditionalFormatting>
        <x14:conditionalFormatting xmlns:xm="http://schemas.microsoft.com/office/excel/2006/main">
          <x14:cfRule type="dataBar" id="{CB64B4F3-8792-4853-B26D-909DFE319588}">
            <x14:dataBar minLength="0" maxLength="100" gradient="0">
              <x14:cfvo type="autoMin"/>
              <x14:cfvo type="autoMax"/>
              <x14:negativeFillColor rgb="FFFF0000"/>
              <x14:axisColor rgb="FF000000"/>
            </x14:dataBar>
          </x14:cfRule>
          <xm:sqref>AU15:AU16</xm:sqref>
        </x14:conditionalFormatting>
        <x14:conditionalFormatting xmlns:xm="http://schemas.microsoft.com/office/excel/2006/main">
          <x14:cfRule type="dataBar" id="{CB62105F-665A-4065-A9BD-3F5FE5549069}">
            <x14:dataBar minLength="0" maxLength="100" gradient="0">
              <x14:cfvo type="autoMin"/>
              <x14:cfvo type="autoMax"/>
              <x14:negativeFillColor rgb="FFFF0000"/>
              <x14:axisColor rgb="FF000000"/>
            </x14:dataBar>
          </x14:cfRule>
          <xm:sqref>AU18:AU19</xm:sqref>
        </x14:conditionalFormatting>
        <x14:conditionalFormatting xmlns:xm="http://schemas.microsoft.com/office/excel/2006/main">
          <x14:cfRule type="dataBar" id="{EF52F6BA-9C6C-421A-96E3-38506C444D44}">
            <x14:dataBar minLength="0" maxLength="100" gradient="0">
              <x14:cfvo type="autoMin"/>
              <x14:cfvo type="autoMax"/>
              <x14:negativeFillColor rgb="FFFF0000"/>
              <x14:axisColor rgb="FF000000"/>
            </x14:dataBar>
          </x14:cfRule>
          <xm:sqref>AU21:AU22</xm:sqref>
        </x14:conditionalFormatting>
        <x14:conditionalFormatting xmlns:xm="http://schemas.microsoft.com/office/excel/2006/main">
          <x14:cfRule type="dataBar" id="{458FDA31-EE35-4502-998F-CC54E9275C5A}">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9FA809EB-21F0-4AD3-A238-B605D88300AB}">
            <x14:dataBar minLength="0" maxLength="100" gradient="0">
              <x14:cfvo type="autoMin"/>
              <x14:cfvo type="autoMax"/>
              <x14:negativeFillColor rgb="FFFF0000"/>
              <x14:axisColor rgb="FF000000"/>
            </x14:dataBar>
          </x14:cfRule>
          <xm:sqref>AU24:AU25</xm:sqref>
        </x14:conditionalFormatting>
        <x14:conditionalFormatting xmlns:xm="http://schemas.microsoft.com/office/excel/2006/main">
          <x14:cfRule type="dataBar" id="{0A70196A-087A-4195-A504-642E98C7DC6B}">
            <x14:dataBar minLength="0" maxLength="100" gradient="0">
              <x14:cfvo type="autoMin"/>
              <x14:cfvo type="autoMax"/>
              <x14:negativeFillColor rgb="FFFF0000"/>
              <x14:axisColor rgb="FF000000"/>
            </x14:dataBar>
          </x14:cfRule>
          <xm:sqref>BK12:BK13</xm:sqref>
        </x14:conditionalFormatting>
        <x14:conditionalFormatting xmlns:xm="http://schemas.microsoft.com/office/excel/2006/main">
          <x14:cfRule type="dataBar" id="{31766382-311A-4C8B-80CA-9927744255D6}">
            <x14:dataBar minLength="0" maxLength="100" gradient="0">
              <x14:cfvo type="autoMin"/>
              <x14:cfvo type="autoMax"/>
              <x14:negativeFillColor rgb="FFFF0000"/>
              <x14:axisColor rgb="FF000000"/>
            </x14:dataBar>
          </x14:cfRule>
          <xm:sqref>BK15:BK16</xm:sqref>
        </x14:conditionalFormatting>
        <x14:conditionalFormatting xmlns:xm="http://schemas.microsoft.com/office/excel/2006/main">
          <x14:cfRule type="dataBar" id="{0E268457-C365-47BB-B543-706FBA8AB1E7}">
            <x14:dataBar minLength="0" maxLength="100" gradient="0">
              <x14:cfvo type="autoMin"/>
              <x14:cfvo type="autoMax"/>
              <x14:negativeFillColor rgb="FFFF0000"/>
              <x14:axisColor rgb="FF000000"/>
            </x14:dataBar>
          </x14:cfRule>
          <xm:sqref>BK18:BK19</xm:sqref>
        </x14:conditionalFormatting>
        <x14:conditionalFormatting xmlns:xm="http://schemas.microsoft.com/office/excel/2006/main">
          <x14:cfRule type="dataBar" id="{2D382C5D-201E-41E7-BC14-3721AAE73519}">
            <x14:dataBar minLength="0" maxLength="100" gradient="0">
              <x14:cfvo type="autoMin"/>
              <x14:cfvo type="autoMax"/>
              <x14:negativeFillColor rgb="FFFF0000"/>
              <x14:axisColor rgb="FF000000"/>
            </x14:dataBar>
          </x14:cfRule>
          <xm:sqref>BK21:BK22</xm:sqref>
        </x14:conditionalFormatting>
        <x14:conditionalFormatting xmlns:xm="http://schemas.microsoft.com/office/excel/2006/main">
          <x14:cfRule type="dataBar" id="{4389D3D5-5928-4171-BDD6-77BDC3457DCD}">
            <x14:dataBar minLength="0" maxLength="100" gradient="0">
              <x14:cfvo type="autoMin"/>
              <x14:cfvo type="autoMax"/>
              <x14:negativeFillColor rgb="FFFF0000"/>
              <x14:axisColor rgb="FF000000"/>
            </x14:dataBar>
          </x14:cfRule>
          <xm:sqref>BK24:BK25</xm:sqref>
        </x14:conditionalFormatting>
        <x14:conditionalFormatting xmlns:xm="http://schemas.microsoft.com/office/excel/2006/main">
          <x14:cfRule type="dataBar" id="{23A68790-2E4C-4259-9D25-1F96FD0859CF}">
            <x14:dataBar minLength="0" maxLength="100" gradient="0">
              <x14:cfvo type="autoMin"/>
              <x14:cfvo type="autoMax"/>
              <x14:negativeFillColor rgb="FFFF0000"/>
              <x14:axisColor rgb="FF000000"/>
            </x14:dataBar>
          </x14:cfRule>
          <xm:sqref>BK24:BK25</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BE38"/>
  <sheetViews>
    <sheetView showGridLines="0" topLeftCell="AL11" zoomScale="85" zoomScaleNormal="85"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v>
      </c>
      <c r="F2" s="81" t="s">
        <v>90</v>
      </c>
      <c r="G2" s="81"/>
      <c r="H2" s="22">
        <v>150151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
        <v>94</v>
      </c>
      <c r="J9" s="33" t="s">
        <v>95</v>
      </c>
      <c r="K9" s="33" t="s">
        <v>96</v>
      </c>
      <c r="L9" s="33" t="s">
        <v>97</v>
      </c>
      <c r="M9" s="33" t="s">
        <v>98</v>
      </c>
      <c r="N9" s="33" t="s">
        <v>99</v>
      </c>
      <c r="O9" s="33" t="s">
        <v>100</v>
      </c>
      <c r="P9" s="33" t="s">
        <v>101</v>
      </c>
      <c r="Q9" s="33" t="s">
        <v>102</v>
      </c>
      <c r="R9" s="33" t="s">
        <v>103</v>
      </c>
      <c r="S9" s="33" t="s">
        <v>104</v>
      </c>
      <c r="T9" s="33" t="s">
        <v>105</v>
      </c>
      <c r="U9" s="33" t="s">
        <v>106</v>
      </c>
      <c r="V9" s="33" t="s">
        <v>107</v>
      </c>
      <c r="W9" s="33" t="s">
        <v>108</v>
      </c>
      <c r="X9" s="33" t="s">
        <v>109</v>
      </c>
      <c r="Y9" s="33" t="s">
        <v>110</v>
      </c>
      <c r="Z9" s="33" t="s">
        <v>111</v>
      </c>
      <c r="AA9" s="33" t="s">
        <v>112</v>
      </c>
      <c r="AB9" s="33" t="s">
        <v>113</v>
      </c>
      <c r="AC9" s="33" t="s">
        <v>114</v>
      </c>
      <c r="AD9" s="33" t="s">
        <v>115</v>
      </c>
      <c r="AE9" s="33" t="s">
        <v>116</v>
      </c>
      <c r="AF9" s="33" t="s">
        <v>117</v>
      </c>
      <c r="AG9" s="33" t="s">
        <v>118</v>
      </c>
      <c r="AH9" s="33" t="s">
        <v>119</v>
      </c>
      <c r="AI9" s="33" t="s">
        <v>120</v>
      </c>
      <c r="AJ9" s="33" t="s">
        <v>121</v>
      </c>
      <c r="AK9" s="33" t="s">
        <v>122</v>
      </c>
      <c r="AL9" s="33" t="s">
        <v>123</v>
      </c>
      <c r="AM9" s="33" t="s">
        <v>124</v>
      </c>
      <c r="AN9" s="33" t="s">
        <v>125</v>
      </c>
      <c r="AO9" s="33" t="s">
        <v>126</v>
      </c>
      <c r="AP9" s="33" t="s">
        <v>127</v>
      </c>
      <c r="AQ9" s="33" t="s">
        <v>128</v>
      </c>
      <c r="AR9" s="33" t="s">
        <v>129</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105</v>
      </c>
      <c r="J10" s="62">
        <v>143</v>
      </c>
      <c r="K10" s="62">
        <v>118</v>
      </c>
      <c r="L10" s="62">
        <v>109</v>
      </c>
      <c r="M10" s="25">
        <v>178</v>
      </c>
      <c r="N10" s="25">
        <v>149</v>
      </c>
      <c r="O10" s="25">
        <v>154</v>
      </c>
      <c r="P10" s="25">
        <v>124</v>
      </c>
      <c r="Q10" s="25">
        <v>97</v>
      </c>
      <c r="R10" s="25">
        <v>21</v>
      </c>
      <c r="S10" s="25">
        <v>68</v>
      </c>
      <c r="T10" s="25">
        <v>84</v>
      </c>
      <c r="U10" s="25">
        <v>118</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8.15" thickTop="1" thickBot="1">
      <c r="A11" s="132"/>
      <c r="B11" s="134"/>
      <c r="C11" s="131"/>
      <c r="D11" s="135"/>
      <c r="E11" s="131"/>
      <c r="F11" s="136"/>
      <c r="G11" s="137"/>
      <c r="H11" s="27" t="str">
        <f>'PANEL DE CONTROL DISTRITAL'!H10</f>
        <v>Número de fichas requisitadas - Notificaciones de improcedencia de trámite</v>
      </c>
      <c r="I11" s="63">
        <v>105</v>
      </c>
      <c r="J11" s="63">
        <v>143</v>
      </c>
      <c r="K11" s="63">
        <v>118</v>
      </c>
      <c r="L11" s="63">
        <v>109</v>
      </c>
      <c r="M11" s="45">
        <v>178</v>
      </c>
      <c r="N11" s="45">
        <v>149</v>
      </c>
      <c r="O11" s="45">
        <v>154</v>
      </c>
      <c r="P11" s="45">
        <v>124</v>
      </c>
      <c r="Q11" s="45">
        <v>97</v>
      </c>
      <c r="R11" s="45">
        <v>21</v>
      </c>
      <c r="S11" s="45">
        <v>68</v>
      </c>
      <c r="T11" s="45">
        <v>84</v>
      </c>
      <c r="U11" s="45">
        <v>118</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105</v>
      </c>
      <c r="J13" s="62">
        <v>142</v>
      </c>
      <c r="K13" s="62">
        <v>117</v>
      </c>
      <c r="L13" s="62">
        <v>109</v>
      </c>
      <c r="M13" s="62">
        <v>177</v>
      </c>
      <c r="N13" s="62">
        <v>148</v>
      </c>
      <c r="O13" s="25">
        <v>154</v>
      </c>
      <c r="P13" s="25">
        <v>124</v>
      </c>
      <c r="Q13" s="25">
        <v>97</v>
      </c>
      <c r="R13" s="25">
        <v>21</v>
      </c>
      <c r="S13" s="25">
        <v>68</v>
      </c>
      <c r="T13" s="25">
        <v>84</v>
      </c>
      <c r="U13" s="25">
        <v>78</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0.97002724795640327</v>
      </c>
    </row>
    <row r="14" spans="1:57" s="3" customFormat="1" ht="50.1" customHeight="1">
      <c r="A14" s="132"/>
      <c r="B14" s="134"/>
      <c r="C14" s="131"/>
      <c r="D14" s="135"/>
      <c r="E14" s="131"/>
      <c r="F14" s="136"/>
      <c r="G14" s="137"/>
      <c r="H14" s="27" t="str">
        <f>'PANEL DE CONTROL DISTRITAL'!H13</f>
        <v>Número de trámites aplicados</v>
      </c>
      <c r="I14" s="63">
        <v>105</v>
      </c>
      <c r="J14" s="63">
        <v>143</v>
      </c>
      <c r="K14" s="63">
        <v>118</v>
      </c>
      <c r="L14" s="63">
        <v>109</v>
      </c>
      <c r="M14" s="63">
        <v>178</v>
      </c>
      <c r="N14" s="63">
        <v>149</v>
      </c>
      <c r="O14" s="45">
        <v>154</v>
      </c>
      <c r="P14" s="45">
        <v>124</v>
      </c>
      <c r="Q14" s="45">
        <v>97</v>
      </c>
      <c r="R14" s="45">
        <v>21</v>
      </c>
      <c r="S14" s="45">
        <v>68</v>
      </c>
      <c r="T14" s="45">
        <v>84</v>
      </c>
      <c r="U14" s="45">
        <v>118</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105</v>
      </c>
      <c r="J16" s="62">
        <v>143</v>
      </c>
      <c r="K16" s="62">
        <v>118</v>
      </c>
      <c r="L16" s="62">
        <v>109</v>
      </c>
      <c r="M16" s="25">
        <v>178</v>
      </c>
      <c r="N16" s="25">
        <v>149</v>
      </c>
      <c r="O16" s="25">
        <v>154</v>
      </c>
      <c r="P16" s="25">
        <v>124</v>
      </c>
      <c r="Q16" s="25">
        <v>97</v>
      </c>
      <c r="R16" s="25">
        <v>21</v>
      </c>
      <c r="S16" s="25">
        <v>68</v>
      </c>
      <c r="T16" s="25">
        <v>84</v>
      </c>
      <c r="U16" s="25">
        <v>118</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105</v>
      </c>
      <c r="J17" s="63">
        <v>143</v>
      </c>
      <c r="K17" s="63">
        <v>118</v>
      </c>
      <c r="L17" s="63">
        <v>109</v>
      </c>
      <c r="M17" s="45">
        <v>178</v>
      </c>
      <c r="N17" s="45">
        <v>149</v>
      </c>
      <c r="O17" s="45">
        <v>154</v>
      </c>
      <c r="P17" s="45">
        <v>124</v>
      </c>
      <c r="Q17" s="45">
        <v>97</v>
      </c>
      <c r="R17" s="45">
        <v>21</v>
      </c>
      <c r="S17" s="45">
        <v>68</v>
      </c>
      <c r="T17" s="45">
        <v>84</v>
      </c>
      <c r="U17" s="45">
        <v>118</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768</v>
      </c>
      <c r="J19" s="64">
        <v>1446</v>
      </c>
      <c r="K19" s="62">
        <v>122</v>
      </c>
      <c r="L19" s="62">
        <v>92</v>
      </c>
      <c r="M19" s="25">
        <v>249</v>
      </c>
      <c r="N19" s="25">
        <v>141</v>
      </c>
      <c r="O19" s="25">
        <v>173</v>
      </c>
      <c r="P19" s="25">
        <v>150</v>
      </c>
      <c r="Q19" s="25">
        <v>99</v>
      </c>
      <c r="R19" s="25">
        <v>0</v>
      </c>
      <c r="S19" s="25">
        <v>94</v>
      </c>
      <c r="T19" s="25">
        <v>69</v>
      </c>
      <c r="U19" s="25">
        <v>119</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768</v>
      </c>
      <c r="J20" s="65">
        <v>1446</v>
      </c>
      <c r="K20" s="63">
        <v>122</v>
      </c>
      <c r="L20" s="63">
        <v>92</v>
      </c>
      <c r="M20" s="45">
        <v>249</v>
      </c>
      <c r="N20" s="45">
        <v>141</v>
      </c>
      <c r="O20" s="45">
        <v>173</v>
      </c>
      <c r="P20" s="45">
        <v>150</v>
      </c>
      <c r="Q20" s="45">
        <v>99</v>
      </c>
      <c r="R20" s="45">
        <v>0</v>
      </c>
      <c r="S20" s="45">
        <v>94</v>
      </c>
      <c r="T20" s="45">
        <v>69</v>
      </c>
      <c r="U20" s="45">
        <v>119</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822</v>
      </c>
      <c r="J22" s="64">
        <v>1095</v>
      </c>
      <c r="K22" s="62">
        <v>799</v>
      </c>
      <c r="L22" s="62">
        <v>719</v>
      </c>
      <c r="M22" s="25">
        <v>603</v>
      </c>
      <c r="N22" s="25">
        <v>342</v>
      </c>
      <c r="O22" s="25">
        <v>235</v>
      </c>
      <c r="P22" s="25">
        <v>205</v>
      </c>
      <c r="Q22" s="25">
        <v>117</v>
      </c>
      <c r="R22" s="25">
        <v>99</v>
      </c>
      <c r="S22" s="25">
        <v>120</v>
      </c>
      <c r="T22" s="25">
        <v>90</v>
      </c>
      <c r="U22" s="25">
        <v>78</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822</v>
      </c>
      <c r="J23" s="65">
        <v>1095</v>
      </c>
      <c r="K23" s="63">
        <v>799</v>
      </c>
      <c r="L23" s="63">
        <v>719</v>
      </c>
      <c r="M23" s="45">
        <v>603</v>
      </c>
      <c r="N23" s="45">
        <v>342</v>
      </c>
      <c r="O23" s="45">
        <v>235</v>
      </c>
      <c r="P23" s="45">
        <v>205</v>
      </c>
      <c r="Q23" s="45">
        <v>117</v>
      </c>
      <c r="R23" s="45">
        <v>99</v>
      </c>
      <c r="S23" s="45">
        <v>120</v>
      </c>
      <c r="T23" s="45">
        <v>90</v>
      </c>
      <c r="U23" s="45">
        <v>78</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1290</v>
      </c>
      <c r="J25" s="64">
        <v>1173</v>
      </c>
      <c r="K25" s="62">
        <v>414</v>
      </c>
      <c r="L25" s="62">
        <v>172</v>
      </c>
      <c r="M25" s="25">
        <v>365</v>
      </c>
      <c r="N25" s="25">
        <v>402</v>
      </c>
      <c r="O25" s="25">
        <v>271</v>
      </c>
      <c r="P25" s="25">
        <v>180</v>
      </c>
      <c r="Q25" s="25">
        <v>118</v>
      </c>
      <c r="R25" s="25">
        <v>18</v>
      </c>
      <c r="S25" s="25">
        <v>73</v>
      </c>
      <c r="T25" s="25">
        <v>100</v>
      </c>
      <c r="U25" s="25">
        <v>131</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0.99597968683876426</v>
      </c>
    </row>
    <row r="26" spans="1:57" ht="50.1" customHeight="1" thickTop="1" thickBot="1">
      <c r="A26" s="132"/>
      <c r="B26" s="134"/>
      <c r="C26" s="131"/>
      <c r="D26" s="135"/>
      <c r="E26" s="131"/>
      <c r="F26" s="136"/>
      <c r="G26" s="137"/>
      <c r="H26" s="27" t="str">
        <f>'PANEL DE CONTROL DISTRITAL'!H25</f>
        <v xml:space="preserve"> Total de credenciales solicitadas</v>
      </c>
      <c r="I26" s="65">
        <v>1290</v>
      </c>
      <c r="J26" s="65">
        <v>1192</v>
      </c>
      <c r="K26" s="63">
        <v>414</v>
      </c>
      <c r="L26" s="63">
        <v>172</v>
      </c>
      <c r="M26" s="45">
        <v>365</v>
      </c>
      <c r="N26" s="45">
        <v>402</v>
      </c>
      <c r="O26" s="45">
        <v>271</v>
      </c>
      <c r="P26" s="45">
        <v>180</v>
      </c>
      <c r="Q26" s="45">
        <v>118</v>
      </c>
      <c r="R26" s="45">
        <v>18</v>
      </c>
      <c r="S26" s="45">
        <v>73</v>
      </c>
      <c r="T26" s="45">
        <v>100</v>
      </c>
      <c r="U26" s="45">
        <v>131</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B36:G37"/>
    <mergeCell ref="H36:M37"/>
    <mergeCell ref="AS25:AS26"/>
    <mergeCell ref="I29:L29"/>
    <mergeCell ref="B34:M34"/>
    <mergeCell ref="B35:G35"/>
    <mergeCell ref="H35:M35"/>
    <mergeCell ref="C25:C26"/>
    <mergeCell ref="D25:D26"/>
    <mergeCell ref="E25:E26"/>
    <mergeCell ref="F25:F26"/>
    <mergeCell ref="G25:G26"/>
    <mergeCell ref="G22:G23"/>
    <mergeCell ref="C22:C23"/>
    <mergeCell ref="A24:AS24"/>
    <mergeCell ref="A25:A26"/>
    <mergeCell ref="B25:B26"/>
    <mergeCell ref="A22:A23"/>
    <mergeCell ref="B22:B23"/>
    <mergeCell ref="D22:D23"/>
    <mergeCell ref="E22:E23"/>
    <mergeCell ref="F22:F23"/>
    <mergeCell ref="A19:A20"/>
    <mergeCell ref="B19:B20"/>
    <mergeCell ref="D19:D20"/>
    <mergeCell ref="AS22:AS23"/>
    <mergeCell ref="A16:A17"/>
    <mergeCell ref="B16:B17"/>
    <mergeCell ref="D16:D17"/>
    <mergeCell ref="E16:E17"/>
    <mergeCell ref="F16:F17"/>
    <mergeCell ref="G16:G17"/>
    <mergeCell ref="C16:C17"/>
    <mergeCell ref="C19:C20"/>
    <mergeCell ref="A18:AS18"/>
    <mergeCell ref="E19:E20"/>
    <mergeCell ref="F19:F20"/>
    <mergeCell ref="AS16:AS17"/>
    <mergeCell ref="AS19:AS20"/>
    <mergeCell ref="B13:B14"/>
    <mergeCell ref="D13:D14"/>
    <mergeCell ref="E13:E14"/>
    <mergeCell ref="F13:F14"/>
    <mergeCell ref="G13:G14"/>
    <mergeCell ref="G19:G20"/>
    <mergeCell ref="C10:C11"/>
    <mergeCell ref="C13:C14"/>
    <mergeCell ref="A12:AS12"/>
    <mergeCell ref="A15:AS15"/>
    <mergeCell ref="AS10:AS11"/>
    <mergeCell ref="AS13:AS14"/>
    <mergeCell ref="A13:A14"/>
    <mergeCell ref="A10:A11"/>
    <mergeCell ref="B10:B11"/>
    <mergeCell ref="D10:D11"/>
    <mergeCell ref="E10:E11"/>
    <mergeCell ref="F10:F11"/>
    <mergeCell ref="G10:G11"/>
    <mergeCell ref="A1:AS1"/>
    <mergeCell ref="F2:G2"/>
    <mergeCell ref="A6:A9"/>
    <mergeCell ref="B6:H6"/>
    <mergeCell ref="AS6:AS9"/>
    <mergeCell ref="B7:D7"/>
    <mergeCell ref="E7:H7"/>
    <mergeCell ref="A4:AS4"/>
    <mergeCell ref="A5:AS5"/>
    <mergeCell ref="I6:AR6"/>
    <mergeCell ref="I7:AR7"/>
    <mergeCell ref="B8:AR8"/>
  </mergeCells>
  <phoneticPr fontId="29" type="noConversion"/>
  <conditionalFormatting sqref="AS10">
    <cfRule type="cellIs" dxfId="1274" priority="31" operator="greaterThan">
      <formula>95%</formula>
    </cfRule>
    <cfRule type="cellIs" dxfId="1273" priority="32" operator="greaterThanOrEqual">
      <formula>90%</formula>
    </cfRule>
    <cfRule type="cellIs" dxfId="1272" priority="33" operator="lessThan">
      <formula>89.99%</formula>
    </cfRule>
  </conditionalFormatting>
  <conditionalFormatting sqref="AS13">
    <cfRule type="cellIs" dxfId="1271" priority="13" operator="greaterThan">
      <formula>95%</formula>
    </cfRule>
    <cfRule type="cellIs" dxfId="1270" priority="14" operator="greaterThanOrEqual">
      <formula>90%</formula>
    </cfRule>
    <cfRule type="cellIs" dxfId="1269" priority="15" operator="lessThan">
      <formula>89.99%</formula>
    </cfRule>
  </conditionalFormatting>
  <conditionalFormatting sqref="AS16">
    <cfRule type="cellIs" dxfId="1268" priority="10" operator="greaterThan">
      <formula>95%</formula>
    </cfRule>
    <cfRule type="cellIs" dxfId="1267" priority="11" operator="greaterThanOrEqual">
      <formula>90%</formula>
    </cfRule>
    <cfRule type="cellIs" dxfId="1266" priority="12" operator="lessThan">
      <formula>89.99%</formula>
    </cfRule>
  </conditionalFormatting>
  <conditionalFormatting sqref="AS19">
    <cfRule type="cellIs" dxfId="1265" priority="7" operator="greaterThan">
      <formula>95%</formula>
    </cfRule>
    <cfRule type="cellIs" dxfId="1264" priority="8" operator="greaterThanOrEqual">
      <formula>90%</formula>
    </cfRule>
    <cfRule type="cellIs" dxfId="1263" priority="9" operator="lessThan">
      <formula>89.99%</formula>
    </cfRule>
  </conditionalFormatting>
  <conditionalFormatting sqref="AS22">
    <cfRule type="cellIs" dxfId="1262" priority="4" operator="greaterThanOrEqual">
      <formula>100%</formula>
    </cfRule>
    <cfRule type="cellIs" dxfId="1261" priority="6" operator="lessThan">
      <formula>99.99%</formula>
    </cfRule>
  </conditionalFormatting>
  <conditionalFormatting sqref="AS25">
    <cfRule type="cellIs" dxfId="1260" priority="1" operator="greaterThan">
      <formula>95%</formula>
    </cfRule>
    <cfRule type="cellIs" dxfId="1259" priority="2" operator="greaterThanOrEqual">
      <formula>90%</formula>
    </cfRule>
    <cfRule type="cellIs" dxfId="1258" priority="3" operator="lessThan">
      <formula>89.99%</formula>
    </cfRule>
  </conditionalFormatting>
  <conditionalFormatting sqref="I21:AR21">
    <cfRule type="colorScale" priority="100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AE7CA44-2DFC-4B72-99E8-4450B5E2E9D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3415C-8C33-4D11-B4AD-0BF320CDC66F}">
  <sheetPr>
    <tabColor rgb="FF00B0F0"/>
  </sheetPr>
  <dimension ref="A1:BE38"/>
  <sheetViews>
    <sheetView showGridLines="0" topLeftCell="AP6" zoomScale="85" zoomScaleNormal="85" workbookViewId="0">
      <selection activeCell="U16" sqref="U1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v>
      </c>
      <c r="F2" s="81" t="s">
        <v>90</v>
      </c>
      <c r="G2" s="81"/>
      <c r="H2" s="22">
        <v>150152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111</v>
      </c>
      <c r="J10" s="62">
        <v>88</v>
      </c>
      <c r="K10" s="62">
        <v>27</v>
      </c>
      <c r="L10" s="62">
        <v>1</v>
      </c>
      <c r="M10" s="25">
        <v>2</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111</v>
      </c>
      <c r="J11" s="63">
        <v>88</v>
      </c>
      <c r="K11" s="63">
        <v>27</v>
      </c>
      <c r="L11" s="63">
        <v>1</v>
      </c>
      <c r="M11" s="45">
        <v>2</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111</v>
      </c>
      <c r="J13" s="62">
        <v>88</v>
      </c>
      <c r="K13" s="62">
        <v>27</v>
      </c>
      <c r="L13" s="62">
        <v>0</v>
      </c>
      <c r="M13" s="25">
        <v>2</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0.99563318777292575</v>
      </c>
    </row>
    <row r="14" spans="1:57" s="3" customFormat="1" ht="50.1" customHeight="1" thickTop="1" thickBot="1">
      <c r="A14" s="132"/>
      <c r="B14" s="134"/>
      <c r="C14" s="131"/>
      <c r="D14" s="135"/>
      <c r="E14" s="131"/>
      <c r="F14" s="136"/>
      <c r="G14" s="137"/>
      <c r="H14" s="27" t="str">
        <f>'PANEL DE CONTROL DISTRITAL'!H13</f>
        <v>Número de trámites aplicados</v>
      </c>
      <c r="I14" s="63">
        <v>111</v>
      </c>
      <c r="J14" s="63">
        <v>88</v>
      </c>
      <c r="K14" s="63">
        <v>27</v>
      </c>
      <c r="L14" s="63">
        <v>1</v>
      </c>
      <c r="M14" s="45">
        <v>2</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111</v>
      </c>
      <c r="J16" s="62">
        <v>88</v>
      </c>
      <c r="K16" s="62">
        <v>27</v>
      </c>
      <c r="L16" s="62">
        <v>1</v>
      </c>
      <c r="M16" s="25">
        <v>2</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111</v>
      </c>
      <c r="J17" s="63">
        <v>88</v>
      </c>
      <c r="K17" s="63">
        <v>27</v>
      </c>
      <c r="L17" s="63">
        <v>1</v>
      </c>
      <c r="M17" s="45">
        <v>2</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301</v>
      </c>
      <c r="J19" s="62">
        <v>653</v>
      </c>
      <c r="K19" s="62">
        <v>87</v>
      </c>
      <c r="L19" s="62">
        <v>12</v>
      </c>
      <c r="M19" s="25">
        <v>19</v>
      </c>
      <c r="N19" s="25">
        <v>2</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301</v>
      </c>
      <c r="J20" s="63">
        <v>653</v>
      </c>
      <c r="K20" s="63">
        <v>87</v>
      </c>
      <c r="L20" s="63">
        <v>12</v>
      </c>
      <c r="M20" s="45">
        <v>19</v>
      </c>
      <c r="N20" s="45">
        <v>2</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720</v>
      </c>
      <c r="J22" s="64">
        <v>1180</v>
      </c>
      <c r="K22" s="64">
        <v>1116</v>
      </c>
      <c r="L22" s="62">
        <v>969</v>
      </c>
      <c r="M22" s="25">
        <v>395</v>
      </c>
      <c r="N22" s="25">
        <v>201</v>
      </c>
      <c r="O22" s="25">
        <v>111</v>
      </c>
      <c r="P22" s="25">
        <v>71</v>
      </c>
      <c r="Q22" s="25">
        <v>1</v>
      </c>
      <c r="R22" s="25">
        <v>1</v>
      </c>
      <c r="S22" s="25">
        <v>1</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720</v>
      </c>
      <c r="J23" s="65">
        <v>1180</v>
      </c>
      <c r="K23" s="65">
        <v>1116</v>
      </c>
      <c r="L23" s="63">
        <v>969</v>
      </c>
      <c r="M23" s="45">
        <v>395</v>
      </c>
      <c r="N23" s="45">
        <v>201</v>
      </c>
      <c r="O23" s="45">
        <v>111</v>
      </c>
      <c r="P23" s="45">
        <v>71</v>
      </c>
      <c r="Q23" s="45">
        <v>1</v>
      </c>
      <c r="R23" s="45">
        <v>1</v>
      </c>
      <c r="S23" s="45">
        <v>1</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460</v>
      </c>
      <c r="J25" s="62">
        <v>193</v>
      </c>
      <c r="K25" s="62">
        <v>150</v>
      </c>
      <c r="L25" s="62">
        <v>159</v>
      </c>
      <c r="M25" s="25">
        <v>593</v>
      </c>
      <c r="N25" s="25">
        <v>195</v>
      </c>
      <c r="O25" s="25">
        <v>76</v>
      </c>
      <c r="P25" s="25">
        <v>40</v>
      </c>
      <c r="Q25" s="25">
        <v>27</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460</v>
      </c>
      <c r="J26" s="63">
        <v>193</v>
      </c>
      <c r="K26" s="63">
        <v>150</v>
      </c>
      <c r="L26" s="63">
        <v>159</v>
      </c>
      <c r="M26" s="45">
        <v>593</v>
      </c>
      <c r="N26" s="45">
        <v>195</v>
      </c>
      <c r="O26" s="45">
        <v>76</v>
      </c>
      <c r="P26" s="45">
        <v>40</v>
      </c>
      <c r="Q26" s="45">
        <v>27</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257" priority="15" operator="greaterThan">
      <formula>95%</formula>
    </cfRule>
    <cfRule type="cellIs" dxfId="1256" priority="16" operator="greaterThanOrEqual">
      <formula>90%</formula>
    </cfRule>
    <cfRule type="cellIs" dxfId="1255" priority="17" operator="lessThan">
      <formula>89.99%</formula>
    </cfRule>
  </conditionalFormatting>
  <conditionalFormatting sqref="AS13">
    <cfRule type="cellIs" dxfId="1254" priority="12" operator="greaterThan">
      <formula>95%</formula>
    </cfRule>
    <cfRule type="cellIs" dxfId="1253" priority="13" operator="greaterThanOrEqual">
      <formula>90%</formula>
    </cfRule>
    <cfRule type="cellIs" dxfId="1252" priority="14" operator="lessThan">
      <formula>89.99%</formula>
    </cfRule>
  </conditionalFormatting>
  <conditionalFormatting sqref="AS16">
    <cfRule type="cellIs" dxfId="1251" priority="9" operator="greaterThan">
      <formula>95%</formula>
    </cfRule>
    <cfRule type="cellIs" dxfId="1250" priority="10" operator="greaterThanOrEqual">
      <formula>90%</formula>
    </cfRule>
    <cfRule type="cellIs" dxfId="1249" priority="11" operator="lessThan">
      <formula>89.99%</formula>
    </cfRule>
  </conditionalFormatting>
  <conditionalFormatting sqref="AS19">
    <cfRule type="cellIs" dxfId="1248" priority="6" operator="greaterThan">
      <formula>95%</formula>
    </cfRule>
    <cfRule type="cellIs" dxfId="1247" priority="7" operator="greaterThanOrEqual">
      <formula>90%</formula>
    </cfRule>
    <cfRule type="cellIs" dxfId="1246" priority="8" operator="lessThan">
      <formula>89.99%</formula>
    </cfRule>
  </conditionalFormatting>
  <conditionalFormatting sqref="AS22">
    <cfRule type="cellIs" dxfId="1245" priority="4" operator="greaterThanOrEqual">
      <formula>100%</formula>
    </cfRule>
    <cfRule type="cellIs" dxfId="1244" priority="5" operator="lessThan">
      <formula>99.99%</formula>
    </cfRule>
  </conditionalFormatting>
  <conditionalFormatting sqref="AS25">
    <cfRule type="cellIs" dxfId="1243" priority="1" operator="greaterThan">
      <formula>95%</formula>
    </cfRule>
    <cfRule type="cellIs" dxfId="1242" priority="2" operator="greaterThanOrEqual">
      <formula>90%</formula>
    </cfRule>
    <cfRule type="cellIs" dxfId="1241" priority="3" operator="lessThan">
      <formula>89.99%</formula>
    </cfRule>
  </conditionalFormatting>
  <conditionalFormatting sqref="I21:AR21">
    <cfRule type="colorScale" priority="100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2DDABF81-C7B0-4E60-B2EF-4551495B2CE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C40B9-4C4A-4491-B750-AFEA4D6DE0B9}">
  <sheetPr>
    <tabColor rgb="FF00B0F0"/>
  </sheetPr>
  <dimension ref="A1:BE38"/>
  <sheetViews>
    <sheetView showGridLines="0" topLeftCell="AN1" zoomScale="85" zoomScaleNormal="85"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v>
      </c>
      <c r="F2" s="81" t="s">
        <v>90</v>
      </c>
      <c r="G2" s="81"/>
      <c r="H2" s="22">
        <v>150153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28</v>
      </c>
      <c r="J10" s="62">
        <v>31</v>
      </c>
      <c r="K10" s="62">
        <v>24</v>
      </c>
      <c r="L10" s="62">
        <v>30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28</v>
      </c>
      <c r="J11" s="63">
        <v>31</v>
      </c>
      <c r="K11" s="63">
        <v>24</v>
      </c>
      <c r="L11" s="63">
        <v>30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28</v>
      </c>
      <c r="J13" s="62">
        <v>31</v>
      </c>
      <c r="K13" s="62">
        <v>24</v>
      </c>
      <c r="L13" s="62">
        <v>30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28</v>
      </c>
      <c r="J14" s="63">
        <v>31</v>
      </c>
      <c r="K14" s="63">
        <v>24</v>
      </c>
      <c r="L14" s="63">
        <v>30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28</v>
      </c>
      <c r="J16" s="62">
        <v>31</v>
      </c>
      <c r="K16" s="62">
        <v>24</v>
      </c>
      <c r="L16" s="62">
        <v>30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28</v>
      </c>
      <c r="J17" s="63">
        <v>31</v>
      </c>
      <c r="K17" s="63">
        <v>24</v>
      </c>
      <c r="L17" s="63">
        <v>30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367</v>
      </c>
      <c r="J19" s="62">
        <v>688</v>
      </c>
      <c r="K19" s="62">
        <v>29</v>
      </c>
      <c r="L19" s="62">
        <v>18</v>
      </c>
      <c r="M19" s="25">
        <v>30</v>
      </c>
      <c r="N19" s="25">
        <v>1</v>
      </c>
      <c r="O19" s="25">
        <v>1</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367</v>
      </c>
      <c r="J20" s="63">
        <v>688</v>
      </c>
      <c r="K20" s="63">
        <v>29</v>
      </c>
      <c r="L20" s="63">
        <v>18</v>
      </c>
      <c r="M20" s="45">
        <v>30</v>
      </c>
      <c r="N20" s="45">
        <v>1</v>
      </c>
      <c r="O20" s="45">
        <v>1</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738</v>
      </c>
      <c r="J22" s="64">
        <v>1142</v>
      </c>
      <c r="K22" s="62">
        <v>971</v>
      </c>
      <c r="L22" s="62">
        <v>913</v>
      </c>
      <c r="M22" s="25">
        <v>484</v>
      </c>
      <c r="N22" s="25">
        <v>139</v>
      </c>
      <c r="O22" s="25">
        <v>68</v>
      </c>
      <c r="P22" s="25">
        <v>52</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738</v>
      </c>
      <c r="J23" s="65">
        <v>1142</v>
      </c>
      <c r="K23" s="63">
        <v>971</v>
      </c>
      <c r="L23" s="63">
        <v>913</v>
      </c>
      <c r="M23" s="45">
        <v>484</v>
      </c>
      <c r="N23" s="45">
        <v>139</v>
      </c>
      <c r="O23" s="45">
        <v>68</v>
      </c>
      <c r="P23" s="45">
        <v>52</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160</v>
      </c>
      <c r="J25" s="62">
        <v>284</v>
      </c>
      <c r="K25" s="62">
        <v>198</v>
      </c>
      <c r="L25" s="62">
        <v>76</v>
      </c>
      <c r="M25" s="25">
        <v>468</v>
      </c>
      <c r="N25" s="25">
        <v>346</v>
      </c>
      <c r="O25" s="25">
        <v>66</v>
      </c>
      <c r="P25" s="25">
        <v>16</v>
      </c>
      <c r="Q25" s="25">
        <v>33</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0.99878714372346877</v>
      </c>
    </row>
    <row r="26" spans="1:57" ht="50.1" customHeight="1" thickTop="1" thickBot="1">
      <c r="A26" s="132"/>
      <c r="B26" s="134"/>
      <c r="C26" s="131"/>
      <c r="D26" s="135"/>
      <c r="E26" s="131"/>
      <c r="F26" s="136"/>
      <c r="G26" s="137"/>
      <c r="H26" s="27" t="str">
        <f>'PANEL DE CONTROL DISTRITAL'!H25</f>
        <v xml:space="preserve"> Total de credenciales solicitadas</v>
      </c>
      <c r="I26" s="63">
        <v>160</v>
      </c>
      <c r="J26" s="63">
        <v>284</v>
      </c>
      <c r="K26" s="63">
        <v>198</v>
      </c>
      <c r="L26" s="63">
        <v>76</v>
      </c>
      <c r="M26" s="45">
        <v>470</v>
      </c>
      <c r="N26" s="45">
        <v>346</v>
      </c>
      <c r="O26" s="45">
        <v>66</v>
      </c>
      <c r="P26" s="45">
        <v>16</v>
      </c>
      <c r="Q26" s="45">
        <v>33</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240" priority="15" operator="greaterThan">
      <formula>95%</formula>
    </cfRule>
    <cfRule type="cellIs" dxfId="1239" priority="16" operator="greaterThanOrEqual">
      <formula>90%</formula>
    </cfRule>
    <cfRule type="cellIs" dxfId="1238" priority="17" operator="lessThan">
      <formula>89.99%</formula>
    </cfRule>
  </conditionalFormatting>
  <conditionalFormatting sqref="AS13">
    <cfRule type="cellIs" dxfId="1237" priority="12" operator="greaterThan">
      <formula>95%</formula>
    </cfRule>
    <cfRule type="cellIs" dxfId="1236" priority="13" operator="greaterThanOrEqual">
      <formula>90%</formula>
    </cfRule>
    <cfRule type="cellIs" dxfId="1235" priority="14" operator="lessThan">
      <formula>89.99%</formula>
    </cfRule>
  </conditionalFormatting>
  <conditionalFormatting sqref="AS16">
    <cfRule type="cellIs" dxfId="1234" priority="9" operator="greaterThan">
      <formula>95%</formula>
    </cfRule>
    <cfRule type="cellIs" dxfId="1233" priority="10" operator="greaterThanOrEqual">
      <formula>90%</formula>
    </cfRule>
    <cfRule type="cellIs" dxfId="1232" priority="11" operator="lessThan">
      <formula>89.99%</formula>
    </cfRule>
  </conditionalFormatting>
  <conditionalFormatting sqref="AS19">
    <cfRule type="cellIs" dxfId="1231" priority="6" operator="greaterThan">
      <formula>95%</formula>
    </cfRule>
    <cfRule type="cellIs" dxfId="1230" priority="7" operator="greaterThanOrEqual">
      <formula>90%</formula>
    </cfRule>
    <cfRule type="cellIs" dxfId="1229" priority="8" operator="lessThan">
      <formula>89.99%</formula>
    </cfRule>
  </conditionalFormatting>
  <conditionalFormatting sqref="AS22">
    <cfRule type="cellIs" dxfId="1228" priority="4" operator="greaterThanOrEqual">
      <formula>100%</formula>
    </cfRule>
    <cfRule type="cellIs" dxfId="1227" priority="5" operator="lessThan">
      <formula>99.99%</formula>
    </cfRule>
  </conditionalFormatting>
  <conditionalFormatting sqref="AS25">
    <cfRule type="cellIs" dxfId="1226" priority="1" operator="greaterThan">
      <formula>95%</formula>
    </cfRule>
    <cfRule type="cellIs" dxfId="1225" priority="2" operator="greaterThanOrEqual">
      <formula>90%</formula>
    </cfRule>
    <cfRule type="cellIs" dxfId="1224" priority="3" operator="lessThan">
      <formula>89.99%</formula>
    </cfRule>
  </conditionalFormatting>
  <conditionalFormatting sqref="I21:AR21">
    <cfRule type="colorScale" priority="100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7708D0B-7354-43EA-A185-E96B8C08632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BE38"/>
  <sheetViews>
    <sheetView showGridLines="0" topLeftCell="AM19" zoomScale="68" zoomScaleNormal="68" workbookViewId="0">
      <selection activeCell="O17" sqref="O1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v>
      </c>
      <c r="F2" s="81" t="s">
        <v>90</v>
      </c>
      <c r="G2" s="81"/>
      <c r="H2" s="22">
        <v>150251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338</v>
      </c>
      <c r="J10" s="62">
        <v>542</v>
      </c>
      <c r="K10" s="62">
        <v>410</v>
      </c>
      <c r="L10" s="62">
        <v>31</v>
      </c>
      <c r="M10" s="25">
        <v>208</v>
      </c>
      <c r="N10" s="25">
        <v>248</v>
      </c>
      <c r="O10" s="25">
        <v>230</v>
      </c>
      <c r="P10" s="25">
        <v>211</v>
      </c>
      <c r="Q10" s="25">
        <v>225</v>
      </c>
      <c r="R10" s="25">
        <v>29</v>
      </c>
      <c r="S10" s="25">
        <v>142</v>
      </c>
      <c r="T10" s="25">
        <v>103</v>
      </c>
      <c r="U10" s="25">
        <v>185</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0.99965552876334829</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338</v>
      </c>
      <c r="J11" s="63">
        <v>542</v>
      </c>
      <c r="K11" s="63">
        <v>411</v>
      </c>
      <c r="L11" s="63">
        <v>31</v>
      </c>
      <c r="M11" s="45">
        <v>208</v>
      </c>
      <c r="N11" s="45">
        <v>248</v>
      </c>
      <c r="O11" s="45">
        <v>230</v>
      </c>
      <c r="P11" s="45">
        <v>211</v>
      </c>
      <c r="Q11" s="45">
        <v>225</v>
      </c>
      <c r="R11" s="45">
        <v>29</v>
      </c>
      <c r="S11" s="45">
        <v>142</v>
      </c>
      <c r="T11" s="45">
        <v>103</v>
      </c>
      <c r="U11" s="45">
        <v>185</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338</v>
      </c>
      <c r="J13" s="66">
        <v>536</v>
      </c>
      <c r="K13" s="66">
        <v>403</v>
      </c>
      <c r="L13" s="66">
        <v>31</v>
      </c>
      <c r="M13" s="25">
        <v>206</v>
      </c>
      <c r="N13" s="25">
        <v>246</v>
      </c>
      <c r="O13" s="25">
        <v>230</v>
      </c>
      <c r="P13" s="25">
        <v>211</v>
      </c>
      <c r="Q13" s="25">
        <v>225</v>
      </c>
      <c r="R13" s="25">
        <v>29</v>
      </c>
      <c r="S13" s="25">
        <v>142</v>
      </c>
      <c r="T13" s="25">
        <v>103</v>
      </c>
      <c r="U13" s="25">
        <v>185</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0.99414197105444524</v>
      </c>
    </row>
    <row r="14" spans="1:57" s="3" customFormat="1" ht="50.1" customHeight="1" thickTop="1" thickBot="1">
      <c r="A14" s="132"/>
      <c r="B14" s="134"/>
      <c r="C14" s="131"/>
      <c r="D14" s="135"/>
      <c r="E14" s="131"/>
      <c r="F14" s="136"/>
      <c r="G14" s="137"/>
      <c r="H14" s="27" t="str">
        <f>'PANEL DE CONTROL DISTRITAL'!H13</f>
        <v>Número de trámites aplicados</v>
      </c>
      <c r="I14" s="63">
        <v>338</v>
      </c>
      <c r="J14" s="73">
        <v>542</v>
      </c>
      <c r="K14" s="73">
        <v>410</v>
      </c>
      <c r="L14" s="73">
        <v>31</v>
      </c>
      <c r="M14" s="45">
        <v>208</v>
      </c>
      <c r="N14" s="45">
        <v>248</v>
      </c>
      <c r="O14" s="45">
        <v>230</v>
      </c>
      <c r="P14" s="45">
        <v>211</v>
      </c>
      <c r="Q14" s="45">
        <v>225</v>
      </c>
      <c r="R14" s="45">
        <v>29</v>
      </c>
      <c r="S14" s="45">
        <v>142</v>
      </c>
      <c r="T14" s="45">
        <v>103</v>
      </c>
      <c r="U14" s="45">
        <v>185</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338</v>
      </c>
      <c r="J16" s="62">
        <v>542</v>
      </c>
      <c r="K16" s="62">
        <v>410</v>
      </c>
      <c r="L16" s="62">
        <v>31</v>
      </c>
      <c r="M16" s="25">
        <v>208</v>
      </c>
      <c r="N16" s="25">
        <v>248</v>
      </c>
      <c r="O16" s="25">
        <v>230</v>
      </c>
      <c r="P16" s="25">
        <v>211</v>
      </c>
      <c r="Q16" s="25">
        <v>225</v>
      </c>
      <c r="R16" s="25">
        <v>29</v>
      </c>
      <c r="S16" s="25">
        <v>166</v>
      </c>
      <c r="T16" s="25">
        <v>103</v>
      </c>
      <c r="U16" s="25">
        <v>185</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338</v>
      </c>
      <c r="J17" s="63">
        <v>542</v>
      </c>
      <c r="K17" s="63">
        <v>410</v>
      </c>
      <c r="L17" s="63">
        <v>31</v>
      </c>
      <c r="M17" s="45">
        <v>208</v>
      </c>
      <c r="N17" s="45">
        <v>248</v>
      </c>
      <c r="O17" s="45">
        <v>230</v>
      </c>
      <c r="P17" s="45">
        <v>211</v>
      </c>
      <c r="Q17" s="45">
        <v>225</v>
      </c>
      <c r="R17" s="45">
        <v>29</v>
      </c>
      <c r="S17" s="45">
        <v>166</v>
      </c>
      <c r="T17" s="45">
        <v>103</v>
      </c>
      <c r="U17" s="45">
        <v>185</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603</v>
      </c>
      <c r="J19" s="64">
        <v>1634</v>
      </c>
      <c r="K19" s="62">
        <v>495</v>
      </c>
      <c r="L19" s="62">
        <v>273</v>
      </c>
      <c r="M19" s="25">
        <v>319</v>
      </c>
      <c r="N19" s="25">
        <v>245</v>
      </c>
      <c r="O19" s="25">
        <v>222</v>
      </c>
      <c r="P19" s="25">
        <v>217</v>
      </c>
      <c r="Q19" s="25">
        <v>199</v>
      </c>
      <c r="R19" s="25">
        <v>58</v>
      </c>
      <c r="S19" s="25">
        <v>166</v>
      </c>
      <c r="T19" s="25">
        <v>91</v>
      </c>
      <c r="U19" s="25">
        <v>188</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603</v>
      </c>
      <c r="J20" s="65">
        <v>1634</v>
      </c>
      <c r="K20" s="63">
        <v>495</v>
      </c>
      <c r="L20" s="63">
        <v>273</v>
      </c>
      <c r="M20" s="45">
        <v>319</v>
      </c>
      <c r="N20" s="45">
        <v>245</v>
      </c>
      <c r="O20" s="45">
        <v>222</v>
      </c>
      <c r="P20" s="45">
        <v>217</v>
      </c>
      <c r="Q20" s="45">
        <v>199</v>
      </c>
      <c r="R20" s="45">
        <v>58</v>
      </c>
      <c r="S20" s="45">
        <v>166</v>
      </c>
      <c r="T20" s="45">
        <v>91</v>
      </c>
      <c r="U20" s="45">
        <v>188</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814</v>
      </c>
      <c r="J22" s="64">
        <v>1184</v>
      </c>
      <c r="K22" s="62">
        <v>1083</v>
      </c>
      <c r="L22" s="62">
        <v>1087</v>
      </c>
      <c r="M22" s="25">
        <v>807</v>
      </c>
      <c r="N22" s="25">
        <v>714</v>
      </c>
      <c r="O22" s="25">
        <v>698</v>
      </c>
      <c r="P22" s="25">
        <v>534</v>
      </c>
      <c r="Q22" s="25">
        <v>263</v>
      </c>
      <c r="R22" s="25">
        <v>298</v>
      </c>
      <c r="S22" s="25">
        <v>341</v>
      </c>
      <c r="T22" s="25">
        <v>293</v>
      </c>
      <c r="U22" s="25">
        <v>313</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814</v>
      </c>
      <c r="J23" s="65">
        <v>1184</v>
      </c>
      <c r="K23" s="63">
        <v>1083</v>
      </c>
      <c r="L23" s="63">
        <v>1087</v>
      </c>
      <c r="M23" s="45">
        <v>807</v>
      </c>
      <c r="N23" s="45">
        <v>714</v>
      </c>
      <c r="O23" s="45">
        <v>698</v>
      </c>
      <c r="P23" s="45">
        <v>534</v>
      </c>
      <c r="Q23" s="45">
        <v>263</v>
      </c>
      <c r="R23" s="45">
        <v>298</v>
      </c>
      <c r="S23" s="45">
        <v>341</v>
      </c>
      <c r="T23" s="45">
        <v>293</v>
      </c>
      <c r="U23" s="45">
        <v>313</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967</v>
      </c>
      <c r="J25" s="64">
        <v>1264</v>
      </c>
      <c r="K25" s="62">
        <v>591</v>
      </c>
      <c r="L25" s="62">
        <v>269</v>
      </c>
      <c r="M25" s="25">
        <v>599</v>
      </c>
      <c r="N25" s="25">
        <v>338</v>
      </c>
      <c r="O25" s="25">
        <v>216</v>
      </c>
      <c r="P25" s="25">
        <v>381</v>
      </c>
      <c r="Q25" s="25">
        <v>366</v>
      </c>
      <c r="R25" s="25">
        <v>23</v>
      </c>
      <c r="S25" s="25">
        <v>123</v>
      </c>
      <c r="T25" s="25">
        <v>139</v>
      </c>
      <c r="U25" s="25">
        <v>168</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0.99816648331499813</v>
      </c>
    </row>
    <row r="26" spans="1:57" ht="50.1" customHeight="1" thickTop="1" thickBot="1">
      <c r="A26" s="132"/>
      <c r="B26" s="134"/>
      <c r="C26" s="131"/>
      <c r="D26" s="135"/>
      <c r="E26" s="131"/>
      <c r="F26" s="136"/>
      <c r="G26" s="137"/>
      <c r="H26" s="27" t="str">
        <f>'PANEL DE CONTROL DISTRITAL'!H25</f>
        <v xml:space="preserve"> Total de credenciales solicitadas</v>
      </c>
      <c r="I26" s="63">
        <v>967</v>
      </c>
      <c r="J26" s="65">
        <v>1264</v>
      </c>
      <c r="K26" s="63">
        <v>591</v>
      </c>
      <c r="L26" s="63">
        <v>272</v>
      </c>
      <c r="M26" s="45">
        <v>603</v>
      </c>
      <c r="N26" s="45">
        <v>340</v>
      </c>
      <c r="O26" s="45">
        <v>216</v>
      </c>
      <c r="P26" s="45">
        <v>382</v>
      </c>
      <c r="Q26" s="45">
        <v>366</v>
      </c>
      <c r="R26" s="45">
        <v>23</v>
      </c>
      <c r="S26" s="45">
        <v>123</v>
      </c>
      <c r="T26" s="45">
        <v>139</v>
      </c>
      <c r="U26" s="45">
        <v>168</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I29:L29"/>
    <mergeCell ref="B34:M34"/>
    <mergeCell ref="B35:G35"/>
    <mergeCell ref="H35:M35"/>
    <mergeCell ref="B36:G37"/>
    <mergeCell ref="H36:M37"/>
    <mergeCell ref="A1:AS1"/>
    <mergeCell ref="F2:G2"/>
    <mergeCell ref="A4:AS4"/>
    <mergeCell ref="A5:AS5"/>
    <mergeCell ref="F10:F11"/>
    <mergeCell ref="G10:G11"/>
    <mergeCell ref="AS10:AS11"/>
    <mergeCell ref="A6:A9"/>
    <mergeCell ref="B6:H6"/>
    <mergeCell ref="I6:AR6"/>
    <mergeCell ref="AS6:AS9"/>
    <mergeCell ref="B7:D7"/>
    <mergeCell ref="E7:H7"/>
    <mergeCell ref="I7:AR7"/>
    <mergeCell ref="B8:AR8"/>
    <mergeCell ref="A12:AS12"/>
    <mergeCell ref="A10:A11"/>
    <mergeCell ref="B10:B11"/>
    <mergeCell ref="C10:C11"/>
    <mergeCell ref="D10:D11"/>
    <mergeCell ref="E10:E11"/>
    <mergeCell ref="F13:F14"/>
    <mergeCell ref="G13:G14"/>
    <mergeCell ref="AS13:AS14"/>
    <mergeCell ref="A15:AS15"/>
    <mergeCell ref="A13:A14"/>
    <mergeCell ref="B13:B14"/>
    <mergeCell ref="C13:C14"/>
    <mergeCell ref="D13:D14"/>
    <mergeCell ref="E13:E14"/>
    <mergeCell ref="F16:F17"/>
    <mergeCell ref="G16:G17"/>
    <mergeCell ref="AS16:AS17"/>
    <mergeCell ref="A18:AS18"/>
    <mergeCell ref="A16:A17"/>
    <mergeCell ref="B16:B17"/>
    <mergeCell ref="C16:C17"/>
    <mergeCell ref="D16:D17"/>
    <mergeCell ref="E16:E17"/>
    <mergeCell ref="E22:E23"/>
    <mergeCell ref="F19:F20"/>
    <mergeCell ref="G19:G20"/>
    <mergeCell ref="AS19:AS20"/>
    <mergeCell ref="A19:A20"/>
    <mergeCell ref="B19:B20"/>
    <mergeCell ref="C19:C20"/>
    <mergeCell ref="D19:D20"/>
    <mergeCell ref="E19:E20"/>
    <mergeCell ref="F22:F23"/>
    <mergeCell ref="G22:G23"/>
    <mergeCell ref="AS22:AS23"/>
    <mergeCell ref="A22:A23"/>
    <mergeCell ref="B22:B23"/>
    <mergeCell ref="C22:C23"/>
    <mergeCell ref="D22:D23"/>
    <mergeCell ref="G25:G26"/>
    <mergeCell ref="AS25:AS26"/>
    <mergeCell ref="A24:AS24"/>
    <mergeCell ref="A25:A26"/>
    <mergeCell ref="B25:B26"/>
    <mergeCell ref="C25:C26"/>
    <mergeCell ref="D25:D26"/>
    <mergeCell ref="E25:E26"/>
    <mergeCell ref="F25:F26"/>
  </mergeCells>
  <phoneticPr fontId="29" type="noConversion"/>
  <conditionalFormatting sqref="AS10">
    <cfRule type="cellIs" dxfId="1223" priority="20" operator="greaterThan">
      <formula>95%</formula>
    </cfRule>
    <cfRule type="cellIs" dxfId="1222" priority="21" operator="greaterThanOrEqual">
      <formula>90%</formula>
    </cfRule>
    <cfRule type="cellIs" dxfId="1221" priority="22" operator="lessThan">
      <formula>89.99%</formula>
    </cfRule>
  </conditionalFormatting>
  <conditionalFormatting sqref="AS13">
    <cfRule type="cellIs" dxfId="1220" priority="17" operator="greaterThan">
      <formula>95%</formula>
    </cfRule>
    <cfRule type="cellIs" dxfId="1219" priority="18" operator="greaterThanOrEqual">
      <formula>90%</formula>
    </cfRule>
    <cfRule type="cellIs" dxfId="1218" priority="19" operator="lessThan">
      <formula>89.99%</formula>
    </cfRule>
  </conditionalFormatting>
  <conditionalFormatting sqref="AS16">
    <cfRule type="cellIs" dxfId="1217" priority="14" operator="greaterThan">
      <formula>95%</formula>
    </cfRule>
    <cfRule type="cellIs" dxfId="1216" priority="15" operator="greaterThanOrEqual">
      <formula>90%</formula>
    </cfRule>
    <cfRule type="cellIs" dxfId="1215" priority="16" operator="lessThan">
      <formula>89.99%</formula>
    </cfRule>
  </conditionalFormatting>
  <conditionalFormatting sqref="AS19">
    <cfRule type="cellIs" dxfId="1214" priority="11" operator="greaterThan">
      <formula>95%</formula>
    </cfRule>
    <cfRule type="cellIs" dxfId="1213" priority="12" operator="greaterThanOrEqual">
      <formula>90%</formula>
    </cfRule>
    <cfRule type="cellIs" dxfId="1212" priority="13" operator="lessThan">
      <formula>89.99%</formula>
    </cfRule>
  </conditionalFormatting>
  <conditionalFormatting sqref="AS22">
    <cfRule type="cellIs" dxfId="1211" priority="1" operator="greaterThanOrEqual">
      <formula>100%</formula>
    </cfRule>
    <cfRule type="cellIs" dxfId="1210" priority="2" operator="lessThan">
      <formula>99.99%</formula>
    </cfRule>
  </conditionalFormatting>
  <conditionalFormatting sqref="AS25">
    <cfRule type="cellIs" dxfId="1209" priority="5" operator="greaterThan">
      <formula>95%</formula>
    </cfRule>
    <cfRule type="cellIs" dxfId="1208" priority="6" operator="greaterThanOrEqual">
      <formula>90%</formula>
    </cfRule>
    <cfRule type="cellIs" dxfId="1207" priority="7" operator="lessThan">
      <formula>89.99%</formula>
    </cfRule>
  </conditionalFormatting>
  <conditionalFormatting sqref="I21:AR21">
    <cfRule type="colorScale" priority="101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7567880F-2C58-40AD-AF51-2A884AFB7F4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83EBF6-553F-4F0B-BA44-07BC6810F96D}">
  <sheetPr>
    <tabColor rgb="FF00B050"/>
  </sheetPr>
  <dimension ref="A1:BE38"/>
  <sheetViews>
    <sheetView showGridLines="0" topLeftCell="AL17" zoomScale="68" zoomScaleNormal="68" workbookViewId="0">
      <selection activeCell="AU17" sqref="AU1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v>
      </c>
      <c r="F2" s="81" t="s">
        <v>90</v>
      </c>
      <c r="G2" s="81"/>
      <c r="H2" s="22">
        <v>150253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444</v>
      </c>
      <c r="J10" s="62">
        <v>753</v>
      </c>
      <c r="K10" s="66">
        <v>575</v>
      </c>
      <c r="L10" s="66">
        <v>96</v>
      </c>
      <c r="M10" s="25">
        <v>333</v>
      </c>
      <c r="N10" s="25">
        <v>389</v>
      </c>
      <c r="O10" s="25">
        <v>366</v>
      </c>
      <c r="P10" s="25">
        <v>325</v>
      </c>
      <c r="Q10" s="25">
        <v>300</v>
      </c>
      <c r="R10" s="25">
        <v>36</v>
      </c>
      <c r="S10" s="25">
        <v>147</v>
      </c>
      <c r="T10" s="25">
        <v>154</v>
      </c>
      <c r="U10" s="25">
        <v>227</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0.99831406551059731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444</v>
      </c>
      <c r="J11" s="63">
        <v>753</v>
      </c>
      <c r="K11" s="63">
        <v>579</v>
      </c>
      <c r="L11" s="63">
        <v>96</v>
      </c>
      <c r="M11" s="45">
        <v>333</v>
      </c>
      <c r="N11" s="45">
        <v>389</v>
      </c>
      <c r="O11" s="45">
        <v>366</v>
      </c>
      <c r="P11" s="45">
        <v>325</v>
      </c>
      <c r="Q11" s="45">
        <v>300</v>
      </c>
      <c r="R11" s="45">
        <v>36</v>
      </c>
      <c r="S11" s="45">
        <v>147</v>
      </c>
      <c r="T11" s="45">
        <v>154</v>
      </c>
      <c r="U11" s="45">
        <v>230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444</v>
      </c>
      <c r="J13" s="25">
        <v>753</v>
      </c>
      <c r="K13" s="25">
        <v>574</v>
      </c>
      <c r="L13" s="25">
        <v>96</v>
      </c>
      <c r="M13" s="25">
        <v>331</v>
      </c>
      <c r="N13" s="25">
        <v>389</v>
      </c>
      <c r="O13" s="25">
        <v>366</v>
      </c>
      <c r="P13" s="25">
        <v>324</v>
      </c>
      <c r="Q13" s="25">
        <v>300</v>
      </c>
      <c r="R13" s="25">
        <v>36</v>
      </c>
      <c r="S13" s="25">
        <v>147</v>
      </c>
      <c r="T13" s="25">
        <v>154</v>
      </c>
      <c r="U13" s="25">
        <v>227</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0.99903498190591078</v>
      </c>
    </row>
    <row r="14" spans="1:57" s="3" customFormat="1" ht="50.1" customHeight="1" thickTop="1" thickBot="1">
      <c r="A14" s="132"/>
      <c r="B14" s="134"/>
      <c r="C14" s="131"/>
      <c r="D14" s="135"/>
      <c r="E14" s="131"/>
      <c r="F14" s="136"/>
      <c r="G14" s="137"/>
      <c r="H14" s="27" t="str">
        <f>'PANEL DE CONTROL DISTRITAL'!H13</f>
        <v>Número de trámites aplicados</v>
      </c>
      <c r="I14" s="63">
        <v>444</v>
      </c>
      <c r="J14" s="45">
        <v>753</v>
      </c>
      <c r="K14" s="45">
        <v>575</v>
      </c>
      <c r="L14" s="45">
        <v>96</v>
      </c>
      <c r="M14" s="45">
        <v>333</v>
      </c>
      <c r="N14" s="45">
        <v>389</v>
      </c>
      <c r="O14" s="45">
        <v>366</v>
      </c>
      <c r="P14" s="45">
        <v>325</v>
      </c>
      <c r="Q14" s="45">
        <v>300</v>
      </c>
      <c r="R14" s="45">
        <v>36</v>
      </c>
      <c r="S14" s="45">
        <v>147</v>
      </c>
      <c r="T14" s="45">
        <v>154</v>
      </c>
      <c r="U14" s="45">
        <v>227</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444</v>
      </c>
      <c r="J16" s="62">
        <v>753</v>
      </c>
      <c r="K16" s="62">
        <v>575</v>
      </c>
      <c r="L16" s="62">
        <v>96</v>
      </c>
      <c r="M16" s="25">
        <v>333</v>
      </c>
      <c r="N16" s="25">
        <v>389</v>
      </c>
      <c r="O16" s="25">
        <v>366</v>
      </c>
      <c r="P16" s="25">
        <v>325</v>
      </c>
      <c r="Q16" s="25">
        <v>298</v>
      </c>
      <c r="R16" s="25">
        <v>36</v>
      </c>
      <c r="S16" s="25">
        <v>147</v>
      </c>
      <c r="T16" s="25">
        <v>154</v>
      </c>
      <c r="U16" s="25">
        <v>227</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0.99951749095295539</v>
      </c>
    </row>
    <row r="17" spans="1:57" s="3" customFormat="1" ht="50.1" customHeight="1" thickTop="1" thickBot="1">
      <c r="A17" s="132"/>
      <c r="B17" s="134"/>
      <c r="C17" s="131"/>
      <c r="D17" s="135"/>
      <c r="E17" s="131"/>
      <c r="F17" s="136"/>
      <c r="G17" s="137"/>
      <c r="H17" s="27" t="str">
        <f>'PANEL DE CONTROL DISTRITAL'!H16</f>
        <v>Total de Archivos de Transacción procesados</v>
      </c>
      <c r="I17" s="63">
        <v>444</v>
      </c>
      <c r="J17" s="63">
        <v>753</v>
      </c>
      <c r="K17" s="63">
        <v>575</v>
      </c>
      <c r="L17" s="63">
        <v>96</v>
      </c>
      <c r="M17" s="45">
        <v>333</v>
      </c>
      <c r="N17" s="45">
        <v>389</v>
      </c>
      <c r="O17" s="45">
        <v>366</v>
      </c>
      <c r="P17" s="45">
        <v>325</v>
      </c>
      <c r="Q17" s="45">
        <v>300</v>
      </c>
      <c r="R17" s="45">
        <v>36</v>
      </c>
      <c r="S17" s="45">
        <v>147</v>
      </c>
      <c r="T17" s="45">
        <v>154</v>
      </c>
      <c r="U17" s="45">
        <v>227</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809</v>
      </c>
      <c r="J19" s="64">
        <v>2275</v>
      </c>
      <c r="K19" s="62">
        <v>927</v>
      </c>
      <c r="L19" s="62">
        <v>214</v>
      </c>
      <c r="M19" s="25">
        <v>495</v>
      </c>
      <c r="N19" s="25">
        <v>365</v>
      </c>
      <c r="O19" s="25">
        <v>378</v>
      </c>
      <c r="P19" s="25">
        <v>353</v>
      </c>
      <c r="Q19" s="25">
        <v>302</v>
      </c>
      <c r="R19" s="25">
        <v>61</v>
      </c>
      <c r="S19" s="25">
        <v>181</v>
      </c>
      <c r="T19" s="25">
        <v>124</v>
      </c>
      <c r="U19" s="25">
        <v>249</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809</v>
      </c>
      <c r="J20" s="65">
        <v>2275</v>
      </c>
      <c r="K20" s="63">
        <v>927</v>
      </c>
      <c r="L20" s="63">
        <v>214</v>
      </c>
      <c r="M20" s="45">
        <v>495</v>
      </c>
      <c r="N20" s="45">
        <v>365</v>
      </c>
      <c r="O20" s="45">
        <v>378</v>
      </c>
      <c r="P20" s="45">
        <v>353</v>
      </c>
      <c r="Q20" s="45">
        <v>302</v>
      </c>
      <c r="R20" s="45">
        <v>61</v>
      </c>
      <c r="S20" s="45">
        <v>181</v>
      </c>
      <c r="T20" s="45">
        <v>124</v>
      </c>
      <c r="U20" s="45">
        <v>249</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1357</v>
      </c>
      <c r="J22" s="64">
        <v>2191</v>
      </c>
      <c r="K22" s="64">
        <v>2108</v>
      </c>
      <c r="L22" s="64">
        <v>1950</v>
      </c>
      <c r="M22" s="25">
        <v>1262</v>
      </c>
      <c r="N22" s="25">
        <v>855</v>
      </c>
      <c r="O22" s="25">
        <v>627</v>
      </c>
      <c r="P22" s="25">
        <v>572</v>
      </c>
      <c r="Q22" s="25">
        <v>555</v>
      </c>
      <c r="R22" s="25">
        <v>567</v>
      </c>
      <c r="S22" s="25">
        <v>543</v>
      </c>
      <c r="T22" s="25">
        <v>466</v>
      </c>
      <c r="U22" s="25">
        <v>465</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1357</v>
      </c>
      <c r="J23" s="65">
        <v>2191</v>
      </c>
      <c r="K23" s="65">
        <v>2108</v>
      </c>
      <c r="L23" s="65">
        <v>1950</v>
      </c>
      <c r="M23" s="45">
        <v>1262</v>
      </c>
      <c r="N23" s="45">
        <v>855</v>
      </c>
      <c r="O23" s="45">
        <v>627</v>
      </c>
      <c r="P23" s="45">
        <v>572</v>
      </c>
      <c r="Q23" s="45">
        <v>555</v>
      </c>
      <c r="R23" s="45">
        <v>567</v>
      </c>
      <c r="S23" s="45">
        <v>543</v>
      </c>
      <c r="T23" s="45">
        <v>466</v>
      </c>
      <c r="U23" s="45">
        <v>465</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1342</v>
      </c>
      <c r="J25" s="64">
        <v>1441</v>
      </c>
      <c r="K25" s="64">
        <v>1002</v>
      </c>
      <c r="L25" s="62">
        <v>372</v>
      </c>
      <c r="M25" s="25">
        <v>1183</v>
      </c>
      <c r="N25" s="25">
        <v>772</v>
      </c>
      <c r="O25" s="25">
        <v>544</v>
      </c>
      <c r="P25" s="25">
        <v>408</v>
      </c>
      <c r="Q25" s="25">
        <v>319</v>
      </c>
      <c r="R25" s="25">
        <v>49</v>
      </c>
      <c r="S25" s="25">
        <v>205</v>
      </c>
      <c r="T25" s="25">
        <v>201</v>
      </c>
      <c r="U25" s="25">
        <v>250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0.99925871015567092</v>
      </c>
    </row>
    <row r="26" spans="1:57" ht="50.1" customHeight="1" thickTop="1" thickBot="1">
      <c r="A26" s="132"/>
      <c r="B26" s="134"/>
      <c r="C26" s="131"/>
      <c r="D26" s="135"/>
      <c r="E26" s="131"/>
      <c r="F26" s="136"/>
      <c r="G26" s="137"/>
      <c r="H26" s="27" t="str">
        <f>'PANEL DE CONTROL DISTRITAL'!H25</f>
        <v xml:space="preserve"> Total de credenciales solicitadas</v>
      </c>
      <c r="I26" s="65">
        <v>1342</v>
      </c>
      <c r="J26" s="65">
        <v>1444</v>
      </c>
      <c r="K26" s="65">
        <v>1002</v>
      </c>
      <c r="L26" s="63">
        <v>372</v>
      </c>
      <c r="M26" s="45">
        <v>1184</v>
      </c>
      <c r="N26" s="45">
        <v>772</v>
      </c>
      <c r="O26" s="45">
        <v>546</v>
      </c>
      <c r="P26" s="45">
        <v>408</v>
      </c>
      <c r="Q26" s="45">
        <v>319</v>
      </c>
      <c r="R26" s="45">
        <v>49</v>
      </c>
      <c r="S26" s="45">
        <v>205</v>
      </c>
      <c r="T26" s="45">
        <v>201</v>
      </c>
      <c r="U26" s="45">
        <v>250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206" priority="15" operator="greaterThan">
      <formula>95%</formula>
    </cfRule>
    <cfRule type="cellIs" dxfId="1205" priority="16" operator="greaterThanOrEqual">
      <formula>90%</formula>
    </cfRule>
    <cfRule type="cellIs" dxfId="1204" priority="17" operator="lessThan">
      <formula>89.99%</formula>
    </cfRule>
  </conditionalFormatting>
  <conditionalFormatting sqref="AS13">
    <cfRule type="cellIs" dxfId="1203" priority="12" operator="greaterThan">
      <formula>95%</formula>
    </cfRule>
    <cfRule type="cellIs" dxfId="1202" priority="13" operator="greaterThanOrEqual">
      <formula>90%</formula>
    </cfRule>
    <cfRule type="cellIs" dxfId="1201" priority="14" operator="lessThan">
      <formula>89.99%</formula>
    </cfRule>
  </conditionalFormatting>
  <conditionalFormatting sqref="AS16">
    <cfRule type="cellIs" dxfId="1200" priority="9" operator="greaterThan">
      <formula>95%</formula>
    </cfRule>
    <cfRule type="cellIs" dxfId="1199" priority="10" operator="greaterThanOrEqual">
      <formula>90%</formula>
    </cfRule>
    <cfRule type="cellIs" dxfId="1198" priority="11" operator="lessThan">
      <formula>89.99%</formula>
    </cfRule>
  </conditionalFormatting>
  <conditionalFormatting sqref="AS19">
    <cfRule type="cellIs" dxfId="1197" priority="6" operator="greaterThan">
      <formula>95%</formula>
    </cfRule>
    <cfRule type="cellIs" dxfId="1196" priority="7" operator="greaterThanOrEqual">
      <formula>90%</formula>
    </cfRule>
    <cfRule type="cellIs" dxfId="1195" priority="8" operator="lessThan">
      <formula>89.99%</formula>
    </cfRule>
  </conditionalFormatting>
  <conditionalFormatting sqref="AS22">
    <cfRule type="cellIs" dxfId="1194" priority="1" operator="greaterThanOrEqual">
      <formula>100%</formula>
    </cfRule>
    <cfRule type="cellIs" dxfId="1193" priority="2" operator="lessThan">
      <formula>99.99%</formula>
    </cfRule>
  </conditionalFormatting>
  <conditionalFormatting sqref="AS25">
    <cfRule type="cellIs" dxfId="1192" priority="3" operator="greaterThan">
      <formula>95%</formula>
    </cfRule>
    <cfRule type="cellIs" dxfId="1191" priority="4" operator="greaterThanOrEqual">
      <formula>90%</formula>
    </cfRule>
    <cfRule type="cellIs" dxfId="1190" priority="5" operator="lessThan">
      <formula>89.99%</formula>
    </cfRule>
  </conditionalFormatting>
  <conditionalFormatting sqref="I21:AR21">
    <cfRule type="colorScale" priority="101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8073A3B2-0BB2-4376-B160-B62D01467BE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FF00"/>
  </sheetPr>
  <dimension ref="A1:BE38"/>
  <sheetViews>
    <sheetView showGridLines="0" topLeftCell="AN1" zoomScale="70" zoomScaleNormal="70" workbookViewId="0">
      <selection activeCell="U10" sqref="U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v>
      </c>
      <c r="F2" s="81" t="s">
        <v>90</v>
      </c>
      <c r="G2" s="81"/>
      <c r="H2" s="22">
        <v>150351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449</v>
      </c>
      <c r="J10" s="62">
        <v>468</v>
      </c>
      <c r="K10" s="62">
        <v>407</v>
      </c>
      <c r="L10" s="62">
        <v>49</v>
      </c>
      <c r="M10" s="25">
        <v>280</v>
      </c>
      <c r="N10" s="25">
        <v>312</v>
      </c>
      <c r="O10" s="25">
        <v>274</v>
      </c>
      <c r="P10" s="25">
        <v>253</v>
      </c>
      <c r="Q10" s="25">
        <v>184</v>
      </c>
      <c r="R10" s="25">
        <v>33</v>
      </c>
      <c r="S10" s="25">
        <v>152</v>
      </c>
      <c r="T10" s="25">
        <v>120</v>
      </c>
      <c r="U10" s="25">
        <v>183</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63">
        <v>449</v>
      </c>
      <c r="J11" s="63">
        <v>468</v>
      </c>
      <c r="K11" s="63">
        <v>407</v>
      </c>
      <c r="L11" s="63">
        <v>49</v>
      </c>
      <c r="M11" s="45">
        <v>280</v>
      </c>
      <c r="N11" s="45">
        <v>312</v>
      </c>
      <c r="O11" s="45">
        <v>274</v>
      </c>
      <c r="P11" s="45">
        <v>253</v>
      </c>
      <c r="Q11" s="45">
        <v>184</v>
      </c>
      <c r="R11" s="45">
        <v>33</v>
      </c>
      <c r="S11" s="45">
        <v>152</v>
      </c>
      <c r="T11" s="45">
        <v>120</v>
      </c>
      <c r="U11" s="45">
        <v>183</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448</v>
      </c>
      <c r="J13" s="62">
        <v>467</v>
      </c>
      <c r="K13" s="62">
        <v>406</v>
      </c>
      <c r="L13" s="62">
        <v>49</v>
      </c>
      <c r="M13" s="25">
        <v>280</v>
      </c>
      <c r="N13" s="25">
        <v>312</v>
      </c>
      <c r="O13" s="25">
        <v>274</v>
      </c>
      <c r="P13" s="25">
        <v>253</v>
      </c>
      <c r="Q13" s="25">
        <v>184</v>
      </c>
      <c r="R13" s="25">
        <v>33</v>
      </c>
      <c r="S13" s="25">
        <v>152</v>
      </c>
      <c r="T13" s="25">
        <v>120</v>
      </c>
      <c r="U13" s="25">
        <v>183</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0.99905183312262957</v>
      </c>
    </row>
    <row r="14" spans="1:57" s="3" customFormat="1" ht="50.1" customHeight="1">
      <c r="A14" s="132"/>
      <c r="B14" s="134"/>
      <c r="C14" s="131"/>
      <c r="D14" s="135"/>
      <c r="E14" s="131"/>
      <c r="F14" s="136"/>
      <c r="G14" s="137"/>
      <c r="H14" s="27" t="str">
        <f>'PANEL DE CONTROL DISTRITAL'!H13</f>
        <v>Número de trámites aplicados</v>
      </c>
      <c r="I14" s="63">
        <v>449</v>
      </c>
      <c r="J14" s="63">
        <v>468</v>
      </c>
      <c r="K14" s="63">
        <v>407</v>
      </c>
      <c r="L14" s="63">
        <v>49</v>
      </c>
      <c r="M14" s="45">
        <v>280</v>
      </c>
      <c r="N14" s="45">
        <v>312</v>
      </c>
      <c r="O14" s="45">
        <v>274</v>
      </c>
      <c r="P14" s="45">
        <v>253</v>
      </c>
      <c r="Q14" s="45">
        <v>184</v>
      </c>
      <c r="R14" s="45">
        <v>33</v>
      </c>
      <c r="S14" s="45">
        <v>152</v>
      </c>
      <c r="T14" s="45">
        <v>120</v>
      </c>
      <c r="U14" s="45">
        <v>183</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449</v>
      </c>
      <c r="J16" s="62">
        <v>468</v>
      </c>
      <c r="K16" s="62">
        <v>407</v>
      </c>
      <c r="L16" s="62">
        <v>49</v>
      </c>
      <c r="M16" s="25">
        <v>280</v>
      </c>
      <c r="N16" s="25">
        <v>312</v>
      </c>
      <c r="O16" s="25">
        <v>274</v>
      </c>
      <c r="P16" s="25">
        <v>253</v>
      </c>
      <c r="Q16" s="25">
        <v>184</v>
      </c>
      <c r="R16" s="25">
        <v>33</v>
      </c>
      <c r="S16" s="25">
        <v>152</v>
      </c>
      <c r="T16" s="25">
        <v>120</v>
      </c>
      <c r="U16" s="25">
        <v>183</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63">
        <v>449</v>
      </c>
      <c r="J17" s="63">
        <v>468</v>
      </c>
      <c r="K17" s="63">
        <v>407</v>
      </c>
      <c r="L17" s="63">
        <v>49</v>
      </c>
      <c r="M17" s="45">
        <v>280</v>
      </c>
      <c r="N17" s="45">
        <v>312</v>
      </c>
      <c r="O17" s="45">
        <v>274</v>
      </c>
      <c r="P17" s="45">
        <v>253</v>
      </c>
      <c r="Q17" s="45">
        <v>184</v>
      </c>
      <c r="R17" s="45">
        <v>33</v>
      </c>
      <c r="S17" s="45">
        <v>152</v>
      </c>
      <c r="T17" s="45">
        <v>120</v>
      </c>
      <c r="U17" s="45">
        <v>183</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716</v>
      </c>
      <c r="J19" s="64">
        <v>1962</v>
      </c>
      <c r="K19" s="62">
        <v>677</v>
      </c>
      <c r="L19" s="62">
        <v>109</v>
      </c>
      <c r="M19" s="25">
        <v>610</v>
      </c>
      <c r="N19" s="25">
        <v>244</v>
      </c>
      <c r="O19" s="25">
        <v>287</v>
      </c>
      <c r="P19" s="25">
        <v>264</v>
      </c>
      <c r="Q19" s="25">
        <v>187</v>
      </c>
      <c r="R19" s="25">
        <v>115</v>
      </c>
      <c r="S19" s="25">
        <v>119</v>
      </c>
      <c r="T19" s="25">
        <v>152</v>
      </c>
      <c r="U19" s="25">
        <v>160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63">
        <v>716</v>
      </c>
      <c r="J20" s="65">
        <v>1962</v>
      </c>
      <c r="K20" s="63">
        <v>677</v>
      </c>
      <c r="L20" s="63">
        <v>109</v>
      </c>
      <c r="M20" s="45">
        <v>610</v>
      </c>
      <c r="N20" s="45">
        <v>244</v>
      </c>
      <c r="O20" s="45">
        <v>287</v>
      </c>
      <c r="P20" s="45">
        <v>264</v>
      </c>
      <c r="Q20" s="45">
        <v>187</v>
      </c>
      <c r="R20" s="45">
        <v>115</v>
      </c>
      <c r="S20" s="45">
        <v>119</v>
      </c>
      <c r="T20" s="45">
        <v>152</v>
      </c>
      <c r="U20" s="45">
        <v>160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1274</v>
      </c>
      <c r="J22" s="64">
        <v>1706</v>
      </c>
      <c r="K22" s="64">
        <v>1416</v>
      </c>
      <c r="L22" s="64">
        <v>1272</v>
      </c>
      <c r="M22" s="25">
        <v>850</v>
      </c>
      <c r="N22" s="25">
        <v>639</v>
      </c>
      <c r="O22" s="25">
        <v>501</v>
      </c>
      <c r="P22" s="25">
        <v>431</v>
      </c>
      <c r="Q22" s="25">
        <v>177</v>
      </c>
      <c r="R22" s="25">
        <v>263</v>
      </c>
      <c r="S22" s="25">
        <v>177</v>
      </c>
      <c r="T22" s="25">
        <v>195</v>
      </c>
      <c r="U22" s="25">
        <v>204</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65">
        <v>1274</v>
      </c>
      <c r="J23" s="65">
        <v>1706</v>
      </c>
      <c r="K23" s="65">
        <v>1416</v>
      </c>
      <c r="L23" s="65">
        <v>1272</v>
      </c>
      <c r="M23" s="45">
        <v>850</v>
      </c>
      <c r="N23" s="45">
        <v>639</v>
      </c>
      <c r="O23" s="45">
        <v>501</v>
      </c>
      <c r="P23" s="45">
        <v>431</v>
      </c>
      <c r="Q23" s="45">
        <v>177</v>
      </c>
      <c r="R23" s="45">
        <v>263</v>
      </c>
      <c r="S23" s="45">
        <v>177</v>
      </c>
      <c r="T23" s="45">
        <v>195</v>
      </c>
      <c r="U23" s="45">
        <v>204</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1010</v>
      </c>
      <c r="J25" s="64">
        <v>1527</v>
      </c>
      <c r="K25" s="62">
        <v>966</v>
      </c>
      <c r="L25" s="62">
        <v>253</v>
      </c>
      <c r="M25" s="25">
        <v>1032</v>
      </c>
      <c r="N25" s="25">
        <v>455</v>
      </c>
      <c r="O25" s="25">
        <v>384</v>
      </c>
      <c r="P25" s="25">
        <v>334</v>
      </c>
      <c r="Q25" s="25">
        <v>253</v>
      </c>
      <c r="R25" s="25">
        <v>29</v>
      </c>
      <c r="S25" s="25">
        <v>205</v>
      </c>
      <c r="T25" s="25">
        <v>134</v>
      </c>
      <c r="U25" s="25">
        <v>151</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c r="A26" s="132"/>
      <c r="B26" s="134"/>
      <c r="C26" s="131"/>
      <c r="D26" s="135"/>
      <c r="E26" s="131"/>
      <c r="F26" s="136"/>
      <c r="G26" s="137"/>
      <c r="H26" s="27" t="str">
        <f>'PANEL DE CONTROL DISTRITAL'!H25</f>
        <v xml:space="preserve"> Total de credenciales solicitadas</v>
      </c>
      <c r="I26" s="65">
        <v>1010</v>
      </c>
      <c r="J26" s="65">
        <v>1527</v>
      </c>
      <c r="K26" s="63">
        <v>966</v>
      </c>
      <c r="L26" s="63">
        <v>253</v>
      </c>
      <c r="M26" s="45">
        <v>1032</v>
      </c>
      <c r="N26" s="45">
        <v>455</v>
      </c>
      <c r="O26" s="45">
        <v>384</v>
      </c>
      <c r="P26" s="45">
        <v>334</v>
      </c>
      <c r="Q26" s="45">
        <v>253</v>
      </c>
      <c r="R26" s="45">
        <v>29</v>
      </c>
      <c r="S26" s="45">
        <v>205</v>
      </c>
      <c r="T26" s="45">
        <v>134</v>
      </c>
      <c r="U26" s="45">
        <v>151</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I29:L29"/>
    <mergeCell ref="B34:M34"/>
    <mergeCell ref="B35:G35"/>
    <mergeCell ref="H35:M35"/>
    <mergeCell ref="B36:G37"/>
    <mergeCell ref="H36:M37"/>
    <mergeCell ref="A1:AS1"/>
    <mergeCell ref="F2:G2"/>
    <mergeCell ref="A4:AS4"/>
    <mergeCell ref="A5:AS5"/>
    <mergeCell ref="F10:F11"/>
    <mergeCell ref="G10:G11"/>
    <mergeCell ref="AS10:AS11"/>
    <mergeCell ref="A6:A9"/>
    <mergeCell ref="B6:H6"/>
    <mergeCell ref="I6:AR6"/>
    <mergeCell ref="AS6:AS9"/>
    <mergeCell ref="B7:D7"/>
    <mergeCell ref="E7:H7"/>
    <mergeCell ref="I7:AR7"/>
    <mergeCell ref="B8:AR8"/>
    <mergeCell ref="A12:AS12"/>
    <mergeCell ref="A10:A11"/>
    <mergeCell ref="B10:B11"/>
    <mergeCell ref="C10:C11"/>
    <mergeCell ref="D10:D11"/>
    <mergeCell ref="E10:E11"/>
    <mergeCell ref="F13:F14"/>
    <mergeCell ref="G13:G14"/>
    <mergeCell ref="AS13:AS14"/>
    <mergeCell ref="A15:AS15"/>
    <mergeCell ref="A13:A14"/>
    <mergeCell ref="B13:B14"/>
    <mergeCell ref="C13:C14"/>
    <mergeCell ref="D13:D14"/>
    <mergeCell ref="E13:E14"/>
    <mergeCell ref="F16:F17"/>
    <mergeCell ref="G16:G17"/>
    <mergeCell ref="AS16:AS17"/>
    <mergeCell ref="A18:AS18"/>
    <mergeCell ref="A16:A17"/>
    <mergeCell ref="B16:B17"/>
    <mergeCell ref="C16:C17"/>
    <mergeCell ref="D16:D17"/>
    <mergeCell ref="E16:E17"/>
    <mergeCell ref="E22:E23"/>
    <mergeCell ref="F19:F20"/>
    <mergeCell ref="G19:G20"/>
    <mergeCell ref="AS19:AS20"/>
    <mergeCell ref="A19:A20"/>
    <mergeCell ref="B19:B20"/>
    <mergeCell ref="C19:C20"/>
    <mergeCell ref="D19:D20"/>
    <mergeCell ref="E19:E20"/>
    <mergeCell ref="F22:F23"/>
    <mergeCell ref="G22:G23"/>
    <mergeCell ref="AS22:AS23"/>
    <mergeCell ref="A22:A23"/>
    <mergeCell ref="B22:B23"/>
    <mergeCell ref="C22:C23"/>
    <mergeCell ref="D22:D23"/>
    <mergeCell ref="G25:G26"/>
    <mergeCell ref="AS25:AS26"/>
    <mergeCell ref="A24:AS24"/>
    <mergeCell ref="A25:A26"/>
    <mergeCell ref="B25:B26"/>
    <mergeCell ref="C25:C26"/>
    <mergeCell ref="D25:D26"/>
    <mergeCell ref="E25:E26"/>
    <mergeCell ref="F25:F26"/>
  </mergeCells>
  <conditionalFormatting sqref="AS10">
    <cfRule type="cellIs" dxfId="1189" priority="18" operator="greaterThan">
      <formula>95%</formula>
    </cfRule>
    <cfRule type="cellIs" dxfId="1188" priority="19" operator="greaterThanOrEqual">
      <formula>90%</formula>
    </cfRule>
    <cfRule type="cellIs" dxfId="1187" priority="20" operator="lessThan">
      <formula>89.99%</formula>
    </cfRule>
  </conditionalFormatting>
  <conditionalFormatting sqref="AS13">
    <cfRule type="cellIs" dxfId="1186" priority="15" operator="greaterThan">
      <formula>95%</formula>
    </cfRule>
    <cfRule type="cellIs" dxfId="1185" priority="16" operator="greaterThanOrEqual">
      <formula>90%</formula>
    </cfRule>
    <cfRule type="cellIs" dxfId="1184" priority="17" operator="lessThan">
      <formula>89.99%</formula>
    </cfRule>
  </conditionalFormatting>
  <conditionalFormatting sqref="AS16">
    <cfRule type="cellIs" dxfId="1183" priority="12" operator="greaterThan">
      <formula>95%</formula>
    </cfRule>
    <cfRule type="cellIs" dxfId="1182" priority="13" operator="greaterThanOrEqual">
      <formula>90%</formula>
    </cfRule>
    <cfRule type="cellIs" dxfId="1181" priority="14" operator="lessThan">
      <formula>89.99%</formula>
    </cfRule>
  </conditionalFormatting>
  <conditionalFormatting sqref="AS19">
    <cfRule type="cellIs" dxfId="1180" priority="9" operator="greaterThan">
      <formula>95%</formula>
    </cfRule>
    <cfRule type="cellIs" dxfId="1179" priority="10" operator="greaterThanOrEqual">
      <formula>90%</formula>
    </cfRule>
    <cfRule type="cellIs" dxfId="1178" priority="11" operator="lessThan">
      <formula>89.99%</formula>
    </cfRule>
  </conditionalFormatting>
  <conditionalFormatting sqref="AS22">
    <cfRule type="cellIs" dxfId="1177" priority="1" operator="greaterThanOrEqual">
      <formula>100%</formula>
    </cfRule>
    <cfRule type="cellIs" dxfId="1176" priority="2" operator="lessThan">
      <formula>99.99%</formula>
    </cfRule>
  </conditionalFormatting>
  <conditionalFormatting sqref="AS25">
    <cfRule type="cellIs" dxfId="1175" priority="3" operator="greaterThan">
      <formula>95%</formula>
    </cfRule>
    <cfRule type="cellIs" dxfId="1174" priority="4" operator="greaterThanOrEqual">
      <formula>90%</formula>
    </cfRule>
    <cfRule type="cellIs" dxfId="1173" priority="5" operator="lessThan">
      <formula>89.99%</formula>
    </cfRule>
  </conditionalFormatting>
  <conditionalFormatting sqref="I21:AR21">
    <cfRule type="colorScale" priority="101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D030CE9-2A53-4D86-ACDF-9850F6F5E94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1EA16-3B78-4F02-BB1B-F9E2E66280B8}">
  <sheetPr>
    <tabColor rgb="FFFFFF00"/>
  </sheetPr>
  <dimension ref="A1:BE38"/>
  <sheetViews>
    <sheetView showGridLines="0" topLeftCell="AL19" zoomScale="70" zoomScaleNormal="70" workbookViewId="0">
      <selection activeCell="AS10" sqref="AS10:AS11"/>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v>
      </c>
      <c r="F2" s="81" t="s">
        <v>90</v>
      </c>
      <c r="G2" s="81"/>
      <c r="H2" s="22">
        <v>150352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6">
        <v>333</v>
      </c>
      <c r="J10" s="66">
        <v>391</v>
      </c>
      <c r="K10" s="66">
        <v>292</v>
      </c>
      <c r="L10" s="66">
        <v>47</v>
      </c>
      <c r="M10" s="66">
        <v>226</v>
      </c>
      <c r="N10" s="66">
        <v>227</v>
      </c>
      <c r="O10" s="66">
        <v>235</v>
      </c>
      <c r="P10" s="66">
        <v>193</v>
      </c>
      <c r="Q10" s="66">
        <v>156</v>
      </c>
      <c r="R10" s="66">
        <v>25</v>
      </c>
      <c r="S10" s="66">
        <v>96</v>
      </c>
      <c r="T10" s="62">
        <v>76</v>
      </c>
      <c r="U10" s="66">
        <v>114</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67">
        <v>333</v>
      </c>
      <c r="J11" s="67">
        <v>391</v>
      </c>
      <c r="K11" s="67">
        <v>292</v>
      </c>
      <c r="L11" s="67">
        <v>47</v>
      </c>
      <c r="M11" s="67">
        <v>226</v>
      </c>
      <c r="N11" s="67">
        <v>227</v>
      </c>
      <c r="O11" s="67">
        <v>235</v>
      </c>
      <c r="P11" s="67">
        <v>193</v>
      </c>
      <c r="Q11" s="67">
        <v>156</v>
      </c>
      <c r="R11" s="67">
        <v>25</v>
      </c>
      <c r="S11" s="67">
        <v>96</v>
      </c>
      <c r="T11" s="71">
        <v>76</v>
      </c>
      <c r="U11" s="67">
        <v>114</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6">
        <v>331</v>
      </c>
      <c r="J13" s="66">
        <v>390</v>
      </c>
      <c r="K13" s="66">
        <v>292</v>
      </c>
      <c r="L13" s="66">
        <v>47</v>
      </c>
      <c r="M13" s="66">
        <v>226</v>
      </c>
      <c r="N13" s="66">
        <v>227</v>
      </c>
      <c r="O13" s="66">
        <v>235</v>
      </c>
      <c r="P13" s="66">
        <v>193</v>
      </c>
      <c r="Q13" s="66">
        <v>156</v>
      </c>
      <c r="R13" s="66">
        <v>25</v>
      </c>
      <c r="S13" s="66">
        <v>96</v>
      </c>
      <c r="T13" s="62">
        <v>76</v>
      </c>
      <c r="U13" s="66">
        <v>114</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0.99875570302778927</v>
      </c>
    </row>
    <row r="14" spans="1:57" s="3" customFormat="1" ht="50.1" customHeight="1">
      <c r="A14" s="132"/>
      <c r="B14" s="134"/>
      <c r="C14" s="131"/>
      <c r="D14" s="135"/>
      <c r="E14" s="131"/>
      <c r="F14" s="136"/>
      <c r="G14" s="137"/>
      <c r="H14" s="27" t="str">
        <f>'PANEL DE CONTROL DISTRITAL'!H13</f>
        <v>Número de trámites aplicados</v>
      </c>
      <c r="I14" s="67">
        <v>333</v>
      </c>
      <c r="J14" s="67">
        <v>391</v>
      </c>
      <c r="K14" s="67">
        <v>292</v>
      </c>
      <c r="L14" s="67">
        <v>47</v>
      </c>
      <c r="M14" s="67">
        <v>226</v>
      </c>
      <c r="N14" s="67">
        <v>227</v>
      </c>
      <c r="O14" s="67">
        <v>235</v>
      </c>
      <c r="P14" s="67">
        <v>193</v>
      </c>
      <c r="Q14" s="67">
        <v>156</v>
      </c>
      <c r="R14" s="67">
        <v>25</v>
      </c>
      <c r="S14" s="67">
        <v>96</v>
      </c>
      <c r="T14" s="71">
        <v>76</v>
      </c>
      <c r="U14" s="67">
        <v>114</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6">
        <v>333</v>
      </c>
      <c r="J16" s="66">
        <v>391</v>
      </c>
      <c r="K16" s="66">
        <v>292</v>
      </c>
      <c r="L16" s="66">
        <v>47</v>
      </c>
      <c r="M16" s="66">
        <v>226</v>
      </c>
      <c r="N16" s="66">
        <v>227</v>
      </c>
      <c r="O16" s="66">
        <v>235</v>
      </c>
      <c r="P16" s="66">
        <v>193</v>
      </c>
      <c r="Q16" s="66">
        <v>156</v>
      </c>
      <c r="R16" s="66">
        <v>25</v>
      </c>
      <c r="S16" s="66">
        <v>96</v>
      </c>
      <c r="T16" s="62">
        <v>76</v>
      </c>
      <c r="U16" s="66">
        <v>114</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67">
        <v>333</v>
      </c>
      <c r="J17" s="67">
        <v>391</v>
      </c>
      <c r="K17" s="67">
        <v>292</v>
      </c>
      <c r="L17" s="67">
        <v>47</v>
      </c>
      <c r="M17" s="67">
        <v>226</v>
      </c>
      <c r="N17" s="67">
        <v>227</v>
      </c>
      <c r="O17" s="67">
        <v>235</v>
      </c>
      <c r="P17" s="67">
        <v>193</v>
      </c>
      <c r="Q17" s="67">
        <v>156</v>
      </c>
      <c r="R17" s="67">
        <v>25</v>
      </c>
      <c r="S17" s="67">
        <v>96</v>
      </c>
      <c r="T17" s="71">
        <v>76</v>
      </c>
      <c r="U17" s="67">
        <v>114</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6">
        <v>704</v>
      </c>
      <c r="J19" s="66">
        <v>2.1030000000000002</v>
      </c>
      <c r="K19" s="66">
        <v>473</v>
      </c>
      <c r="L19" s="66">
        <v>111</v>
      </c>
      <c r="M19" s="66">
        <v>471</v>
      </c>
      <c r="N19" s="66">
        <v>182</v>
      </c>
      <c r="O19" s="66">
        <v>234</v>
      </c>
      <c r="P19" s="66">
        <v>210</v>
      </c>
      <c r="Q19" s="66">
        <v>149</v>
      </c>
      <c r="R19" s="66">
        <v>96</v>
      </c>
      <c r="S19" s="66">
        <v>99</v>
      </c>
      <c r="T19" s="62">
        <v>96</v>
      </c>
      <c r="U19" s="66">
        <v>100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67">
        <v>704</v>
      </c>
      <c r="J20" s="67">
        <v>2.1030000000000002</v>
      </c>
      <c r="K20" s="67">
        <v>473</v>
      </c>
      <c r="L20" s="67">
        <v>111</v>
      </c>
      <c r="M20" s="67">
        <v>471</v>
      </c>
      <c r="N20" s="67">
        <v>182</v>
      </c>
      <c r="O20" s="67">
        <v>234</v>
      </c>
      <c r="P20" s="67">
        <v>210</v>
      </c>
      <c r="Q20" s="67">
        <v>149</v>
      </c>
      <c r="R20" s="67">
        <v>96</v>
      </c>
      <c r="S20" s="67">
        <v>99</v>
      </c>
      <c r="T20" s="71">
        <v>96</v>
      </c>
      <c r="U20" s="67">
        <v>100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8">
        <v>1089</v>
      </c>
      <c r="J22" s="66">
        <v>2.2360000000000002</v>
      </c>
      <c r="K22" s="66">
        <v>1957</v>
      </c>
      <c r="L22" s="66">
        <v>1781</v>
      </c>
      <c r="M22" s="66">
        <v>1.3180000000000001</v>
      </c>
      <c r="N22" s="66">
        <v>606</v>
      </c>
      <c r="O22" s="66">
        <v>384</v>
      </c>
      <c r="P22" s="66">
        <v>268</v>
      </c>
      <c r="Q22" s="66">
        <v>106</v>
      </c>
      <c r="R22" s="66">
        <v>167</v>
      </c>
      <c r="S22" s="66">
        <v>127</v>
      </c>
      <c r="T22" s="62">
        <v>105</v>
      </c>
      <c r="U22" s="66">
        <v>93</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69">
        <v>1089</v>
      </c>
      <c r="J23" s="67">
        <v>2.2360000000000002</v>
      </c>
      <c r="K23" s="67">
        <v>1957</v>
      </c>
      <c r="L23" s="67">
        <v>1781</v>
      </c>
      <c r="M23" s="67">
        <v>1.3180000000000001</v>
      </c>
      <c r="N23" s="67">
        <v>606</v>
      </c>
      <c r="O23" s="67">
        <v>384</v>
      </c>
      <c r="P23" s="67">
        <v>268</v>
      </c>
      <c r="Q23" s="67">
        <v>106</v>
      </c>
      <c r="R23" s="67">
        <v>167</v>
      </c>
      <c r="S23" s="67">
        <v>127</v>
      </c>
      <c r="T23" s="71">
        <v>105</v>
      </c>
      <c r="U23" s="67">
        <v>93</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6">
        <v>543</v>
      </c>
      <c r="J25" s="66">
        <v>956</v>
      </c>
      <c r="K25" s="66">
        <v>752</v>
      </c>
      <c r="L25" s="66">
        <v>287</v>
      </c>
      <c r="M25" s="66">
        <v>934</v>
      </c>
      <c r="N25" s="66">
        <v>894</v>
      </c>
      <c r="O25" s="66">
        <v>439</v>
      </c>
      <c r="P25" s="66">
        <v>326</v>
      </c>
      <c r="Q25" s="66">
        <v>211</v>
      </c>
      <c r="R25" s="66">
        <v>35</v>
      </c>
      <c r="S25" s="66">
        <v>139</v>
      </c>
      <c r="T25" s="62">
        <v>118</v>
      </c>
      <c r="U25" s="66">
        <v>112</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0.99913058598504612</v>
      </c>
    </row>
    <row r="26" spans="1:57" ht="50.1" customHeight="1">
      <c r="A26" s="132"/>
      <c r="B26" s="134"/>
      <c r="C26" s="131"/>
      <c r="D26" s="135"/>
      <c r="E26" s="131"/>
      <c r="F26" s="136"/>
      <c r="G26" s="137"/>
      <c r="H26" s="27" t="str">
        <f>'PANEL DE CONTROL DISTRITAL'!H25</f>
        <v xml:space="preserve"> Total de credenciales solicitadas</v>
      </c>
      <c r="I26" s="67">
        <v>543</v>
      </c>
      <c r="J26" s="67">
        <v>958</v>
      </c>
      <c r="K26" s="67">
        <v>753</v>
      </c>
      <c r="L26" s="67">
        <v>287</v>
      </c>
      <c r="M26" s="67">
        <v>935</v>
      </c>
      <c r="N26" s="67">
        <v>895</v>
      </c>
      <c r="O26" s="67">
        <v>439</v>
      </c>
      <c r="P26" s="67">
        <v>326</v>
      </c>
      <c r="Q26" s="67">
        <v>211</v>
      </c>
      <c r="R26" s="67">
        <v>35</v>
      </c>
      <c r="S26" s="67">
        <v>139</v>
      </c>
      <c r="T26" s="71">
        <v>118</v>
      </c>
      <c r="U26" s="67">
        <v>112</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172" priority="15" operator="greaterThan">
      <formula>95%</formula>
    </cfRule>
    <cfRule type="cellIs" dxfId="1171" priority="16" operator="greaterThanOrEqual">
      <formula>90%</formula>
    </cfRule>
    <cfRule type="cellIs" dxfId="1170" priority="17" operator="lessThan">
      <formula>89.99%</formula>
    </cfRule>
  </conditionalFormatting>
  <conditionalFormatting sqref="AS13">
    <cfRule type="cellIs" dxfId="1169" priority="12" operator="greaterThan">
      <formula>95%</formula>
    </cfRule>
    <cfRule type="cellIs" dxfId="1168" priority="13" operator="greaterThanOrEqual">
      <formula>90%</formula>
    </cfRule>
    <cfRule type="cellIs" dxfId="1167" priority="14" operator="lessThan">
      <formula>89.99%</formula>
    </cfRule>
  </conditionalFormatting>
  <conditionalFormatting sqref="AS16">
    <cfRule type="cellIs" dxfId="1166" priority="9" operator="greaterThan">
      <formula>95%</formula>
    </cfRule>
    <cfRule type="cellIs" dxfId="1165" priority="10" operator="greaterThanOrEqual">
      <formula>90%</formula>
    </cfRule>
    <cfRule type="cellIs" dxfId="1164" priority="11" operator="lessThan">
      <formula>89.99%</formula>
    </cfRule>
  </conditionalFormatting>
  <conditionalFormatting sqref="AS19">
    <cfRule type="cellIs" dxfId="1163" priority="6" operator="greaterThan">
      <formula>95%</formula>
    </cfRule>
    <cfRule type="cellIs" dxfId="1162" priority="7" operator="greaterThanOrEqual">
      <formula>90%</formula>
    </cfRule>
    <cfRule type="cellIs" dxfId="1161" priority="8" operator="lessThan">
      <formula>89.99%</formula>
    </cfRule>
  </conditionalFormatting>
  <conditionalFormatting sqref="AS22">
    <cfRule type="cellIs" dxfId="1160" priority="1" operator="greaterThanOrEqual">
      <formula>100%</formula>
    </cfRule>
    <cfRule type="cellIs" dxfId="1159" priority="2" operator="lessThan">
      <formula>99.99%</formula>
    </cfRule>
  </conditionalFormatting>
  <conditionalFormatting sqref="AS25">
    <cfRule type="cellIs" dxfId="1158" priority="3" operator="greaterThan">
      <formula>95%</formula>
    </cfRule>
    <cfRule type="cellIs" dxfId="1157" priority="4" operator="greaterThanOrEqual">
      <formula>90%</formula>
    </cfRule>
    <cfRule type="cellIs" dxfId="1156" priority="5" operator="lessThan">
      <formula>89.99%</formula>
    </cfRule>
  </conditionalFormatting>
  <conditionalFormatting sqref="I21:AR21">
    <cfRule type="colorScale" priority="101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596ABB57-1AE8-4225-B09F-53963C1C3F5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F25BA-AF34-4899-A3FA-F31BA08F2823}">
  <sheetPr>
    <tabColor rgb="FFFFFF00"/>
  </sheetPr>
  <dimension ref="A1:BE38"/>
  <sheetViews>
    <sheetView showGridLines="0" topLeftCell="AL19" zoomScale="70" zoomScaleNormal="70" workbookViewId="0">
      <selection activeCell="R23" sqref="R2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v>
      </c>
      <c r="F2" s="81" t="s">
        <v>90</v>
      </c>
      <c r="G2" s="81"/>
      <c r="H2" s="22">
        <v>150353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6">
        <v>239</v>
      </c>
      <c r="J10" s="66">
        <v>118</v>
      </c>
      <c r="K10" s="66">
        <v>73</v>
      </c>
      <c r="L10" s="66">
        <v>0</v>
      </c>
      <c r="M10" s="66">
        <v>0</v>
      </c>
      <c r="N10" s="66">
        <v>0</v>
      </c>
      <c r="O10" s="66">
        <v>0</v>
      </c>
      <c r="P10" s="66">
        <v>0</v>
      </c>
      <c r="Q10" s="66">
        <v>0</v>
      </c>
      <c r="R10" s="66">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67">
        <v>239</v>
      </c>
      <c r="J11" s="67">
        <v>118</v>
      </c>
      <c r="K11" s="67">
        <v>73</v>
      </c>
      <c r="L11" s="67">
        <v>0</v>
      </c>
      <c r="M11" s="67">
        <v>0</v>
      </c>
      <c r="N11" s="67">
        <v>0</v>
      </c>
      <c r="O11" s="67">
        <v>0</v>
      </c>
      <c r="P11" s="67">
        <v>0</v>
      </c>
      <c r="Q11" s="67">
        <v>0</v>
      </c>
      <c r="R11" s="67">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6">
        <v>239</v>
      </c>
      <c r="J13" s="66">
        <v>118</v>
      </c>
      <c r="K13" s="66">
        <v>73</v>
      </c>
      <c r="L13" s="66">
        <v>0</v>
      </c>
      <c r="M13" s="66">
        <v>0</v>
      </c>
      <c r="N13" s="66">
        <v>0</v>
      </c>
      <c r="O13" s="66">
        <v>0</v>
      </c>
      <c r="P13" s="66">
        <v>0</v>
      </c>
      <c r="Q13" s="66">
        <v>0</v>
      </c>
      <c r="R13" s="66">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c r="A14" s="132"/>
      <c r="B14" s="134"/>
      <c r="C14" s="131"/>
      <c r="D14" s="135"/>
      <c r="E14" s="131"/>
      <c r="F14" s="136"/>
      <c r="G14" s="137"/>
      <c r="H14" s="27" t="str">
        <f>'PANEL DE CONTROL DISTRITAL'!H13</f>
        <v>Número de trámites aplicados</v>
      </c>
      <c r="I14" s="67">
        <v>239</v>
      </c>
      <c r="J14" s="67">
        <v>118</v>
      </c>
      <c r="K14" s="67">
        <v>73</v>
      </c>
      <c r="L14" s="67">
        <v>0</v>
      </c>
      <c r="M14" s="67">
        <v>0</v>
      </c>
      <c r="N14" s="67">
        <v>0</v>
      </c>
      <c r="O14" s="67">
        <v>0</v>
      </c>
      <c r="P14" s="67">
        <v>0</v>
      </c>
      <c r="Q14" s="67">
        <v>0</v>
      </c>
      <c r="R14" s="67">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6">
        <v>239</v>
      </c>
      <c r="J16" s="66">
        <v>118</v>
      </c>
      <c r="K16" s="66">
        <v>73</v>
      </c>
      <c r="L16" s="66">
        <v>0</v>
      </c>
      <c r="M16" s="66">
        <v>0</v>
      </c>
      <c r="N16" s="66">
        <v>0</v>
      </c>
      <c r="O16" s="66">
        <v>0</v>
      </c>
      <c r="P16" s="66">
        <v>0</v>
      </c>
      <c r="Q16" s="66">
        <v>0</v>
      </c>
      <c r="R16" s="66">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67">
        <v>239</v>
      </c>
      <c r="J17" s="67">
        <v>118</v>
      </c>
      <c r="K17" s="67">
        <v>73</v>
      </c>
      <c r="L17" s="67">
        <v>0</v>
      </c>
      <c r="M17" s="67">
        <v>0</v>
      </c>
      <c r="N17" s="67">
        <v>0</v>
      </c>
      <c r="O17" s="67">
        <v>0</v>
      </c>
      <c r="P17" s="67">
        <v>0</v>
      </c>
      <c r="Q17" s="67">
        <v>0</v>
      </c>
      <c r="R17" s="67">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6">
        <v>333</v>
      </c>
      <c r="J19" s="66">
        <v>895</v>
      </c>
      <c r="K19" s="66">
        <v>219</v>
      </c>
      <c r="L19" s="66">
        <v>25</v>
      </c>
      <c r="M19" s="66">
        <v>79</v>
      </c>
      <c r="N19" s="66">
        <v>0</v>
      </c>
      <c r="O19" s="66">
        <v>0</v>
      </c>
      <c r="P19" s="66">
        <v>0</v>
      </c>
      <c r="Q19" s="66">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67">
        <v>333</v>
      </c>
      <c r="J20" s="67">
        <v>895</v>
      </c>
      <c r="K20" s="67">
        <v>219</v>
      </c>
      <c r="L20" s="67">
        <v>25</v>
      </c>
      <c r="M20" s="67">
        <v>79</v>
      </c>
      <c r="N20" s="67">
        <v>0</v>
      </c>
      <c r="O20" s="67">
        <v>0</v>
      </c>
      <c r="P20" s="67">
        <v>0</v>
      </c>
      <c r="Q20" s="67">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6">
        <v>596</v>
      </c>
      <c r="J22" s="66">
        <v>1.2210000000000001</v>
      </c>
      <c r="K22" s="66">
        <v>1413</v>
      </c>
      <c r="L22" s="66">
        <v>1408</v>
      </c>
      <c r="M22" s="66">
        <v>653</v>
      </c>
      <c r="N22" s="66">
        <v>398</v>
      </c>
      <c r="O22" s="66">
        <v>193</v>
      </c>
      <c r="P22" s="66">
        <v>130</v>
      </c>
      <c r="Q22" s="66">
        <v>101</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67">
        <v>596</v>
      </c>
      <c r="J23" s="67">
        <v>1.2210000000000001</v>
      </c>
      <c r="K23" s="67">
        <v>1413</v>
      </c>
      <c r="L23" s="67">
        <v>1408</v>
      </c>
      <c r="M23" s="67">
        <v>653</v>
      </c>
      <c r="N23" s="67">
        <v>398</v>
      </c>
      <c r="O23" s="67">
        <v>193</v>
      </c>
      <c r="P23" s="67">
        <v>130</v>
      </c>
      <c r="Q23" s="67">
        <v>101</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6">
        <v>432</v>
      </c>
      <c r="J25" s="66">
        <v>270</v>
      </c>
      <c r="K25" s="66">
        <v>26</v>
      </c>
      <c r="L25" s="66">
        <v>30</v>
      </c>
      <c r="M25" s="66">
        <v>834</v>
      </c>
      <c r="N25" s="66">
        <v>254</v>
      </c>
      <c r="O25" s="66">
        <v>192</v>
      </c>
      <c r="P25" s="66">
        <v>63</v>
      </c>
      <c r="Q25" s="66">
        <v>29</v>
      </c>
      <c r="R25" s="66">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0.99812558575445176</v>
      </c>
    </row>
    <row r="26" spans="1:57" ht="50.1" customHeight="1">
      <c r="A26" s="132"/>
      <c r="B26" s="134"/>
      <c r="C26" s="131"/>
      <c r="D26" s="135"/>
      <c r="E26" s="131"/>
      <c r="F26" s="136"/>
      <c r="G26" s="137"/>
      <c r="H26" s="27" t="str">
        <f>'PANEL DE CONTROL DISTRITAL'!H25</f>
        <v xml:space="preserve"> Total de credenciales solicitadas</v>
      </c>
      <c r="I26" s="67">
        <v>432</v>
      </c>
      <c r="J26" s="67">
        <v>270</v>
      </c>
      <c r="K26" s="67">
        <v>26</v>
      </c>
      <c r="L26" s="67">
        <v>31</v>
      </c>
      <c r="M26" s="67">
        <v>834</v>
      </c>
      <c r="N26" s="67">
        <v>255</v>
      </c>
      <c r="O26" s="67">
        <v>194</v>
      </c>
      <c r="P26" s="67">
        <v>63</v>
      </c>
      <c r="Q26" s="67">
        <v>29</v>
      </c>
      <c r="R26" s="67">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155" priority="15" operator="greaterThan">
      <formula>95%</formula>
    </cfRule>
    <cfRule type="cellIs" dxfId="1154" priority="16" operator="greaterThanOrEqual">
      <formula>90%</formula>
    </cfRule>
    <cfRule type="cellIs" dxfId="1153" priority="17" operator="lessThan">
      <formula>89.99%</formula>
    </cfRule>
  </conditionalFormatting>
  <conditionalFormatting sqref="AS13">
    <cfRule type="cellIs" dxfId="1152" priority="12" operator="greaterThan">
      <formula>95%</formula>
    </cfRule>
    <cfRule type="cellIs" dxfId="1151" priority="13" operator="greaterThanOrEqual">
      <formula>90%</formula>
    </cfRule>
    <cfRule type="cellIs" dxfId="1150" priority="14" operator="lessThan">
      <formula>89.99%</formula>
    </cfRule>
  </conditionalFormatting>
  <conditionalFormatting sqref="AS16">
    <cfRule type="cellIs" dxfId="1149" priority="9" operator="greaterThan">
      <formula>95%</formula>
    </cfRule>
    <cfRule type="cellIs" dxfId="1148" priority="10" operator="greaterThanOrEqual">
      <formula>90%</formula>
    </cfRule>
    <cfRule type="cellIs" dxfId="1147" priority="11" operator="lessThan">
      <formula>89.99%</formula>
    </cfRule>
  </conditionalFormatting>
  <conditionalFormatting sqref="AS19">
    <cfRule type="cellIs" dxfId="1146" priority="6" operator="greaterThan">
      <formula>95%</formula>
    </cfRule>
    <cfRule type="cellIs" dxfId="1145" priority="7" operator="greaterThanOrEqual">
      <formula>90%</formula>
    </cfRule>
    <cfRule type="cellIs" dxfId="1144" priority="8" operator="lessThan">
      <formula>89.99%</formula>
    </cfRule>
  </conditionalFormatting>
  <conditionalFormatting sqref="AS22">
    <cfRule type="cellIs" dxfId="1143" priority="1" operator="greaterThanOrEqual">
      <formula>100%</formula>
    </cfRule>
    <cfRule type="cellIs" dxfId="1142" priority="2" operator="lessThan">
      <formula>99.99%</formula>
    </cfRule>
  </conditionalFormatting>
  <conditionalFormatting sqref="AS25">
    <cfRule type="cellIs" dxfId="1141" priority="3" operator="greaterThan">
      <formula>95%</formula>
    </cfRule>
    <cfRule type="cellIs" dxfId="1140" priority="4" operator="greaterThanOrEqual">
      <formula>90%</formula>
    </cfRule>
    <cfRule type="cellIs" dxfId="1139" priority="5" operator="lessThan">
      <formula>89.99%</formula>
    </cfRule>
  </conditionalFormatting>
  <conditionalFormatting sqref="I21:AR21">
    <cfRule type="colorScale" priority="101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8782EF62-F32E-4CAA-AD10-7F7E7FBEBD0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BE38"/>
  <sheetViews>
    <sheetView showGridLines="0" topLeftCell="AM17" zoomScale="70" zoomScaleNormal="70" workbookViewId="0">
      <selection activeCell="V13" sqref="V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4</v>
      </c>
      <c r="F2" s="81" t="s">
        <v>90</v>
      </c>
      <c r="G2" s="81"/>
      <c r="H2" s="22">
        <v>150451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334</v>
      </c>
      <c r="J10" s="62">
        <v>974</v>
      </c>
      <c r="K10" s="62">
        <v>693</v>
      </c>
      <c r="L10" s="62">
        <v>126</v>
      </c>
      <c r="M10" s="25">
        <v>516</v>
      </c>
      <c r="N10" s="25">
        <v>547</v>
      </c>
      <c r="O10" s="25">
        <v>536</v>
      </c>
      <c r="P10" s="25">
        <v>377</v>
      </c>
      <c r="Q10" s="25">
        <v>404</v>
      </c>
      <c r="R10" s="25">
        <v>58</v>
      </c>
      <c r="S10" s="25">
        <v>243</v>
      </c>
      <c r="T10" s="25">
        <v>217</v>
      </c>
      <c r="U10" s="25">
        <v>286</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334</v>
      </c>
      <c r="J11" s="63">
        <v>974</v>
      </c>
      <c r="K11" s="63">
        <v>693</v>
      </c>
      <c r="L11" s="63">
        <v>126</v>
      </c>
      <c r="M11" s="45">
        <v>516</v>
      </c>
      <c r="N11" s="45">
        <v>547</v>
      </c>
      <c r="O11" s="45">
        <v>536</v>
      </c>
      <c r="P11" s="45">
        <v>377</v>
      </c>
      <c r="Q11" s="45">
        <v>404</v>
      </c>
      <c r="R11" s="45">
        <v>58</v>
      </c>
      <c r="S11" s="45">
        <v>243</v>
      </c>
      <c r="T11" s="45">
        <v>217</v>
      </c>
      <c r="U11" s="45">
        <v>286</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334</v>
      </c>
      <c r="J13" s="62">
        <v>974</v>
      </c>
      <c r="K13" s="62">
        <v>693</v>
      </c>
      <c r="L13" s="62">
        <v>126</v>
      </c>
      <c r="M13" s="25">
        <v>515</v>
      </c>
      <c r="N13" s="25">
        <v>547</v>
      </c>
      <c r="O13" s="25">
        <v>536</v>
      </c>
      <c r="P13" s="25">
        <v>377</v>
      </c>
      <c r="Q13" s="25">
        <v>402</v>
      </c>
      <c r="R13" s="25">
        <v>58</v>
      </c>
      <c r="S13" s="25">
        <v>243</v>
      </c>
      <c r="T13" s="25">
        <v>216</v>
      </c>
      <c r="U13" s="25">
        <v>286</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0.99924684616832993</v>
      </c>
    </row>
    <row r="14" spans="1:57" s="3" customFormat="1" ht="50.1" customHeight="1" thickTop="1" thickBot="1">
      <c r="A14" s="132"/>
      <c r="B14" s="134"/>
      <c r="C14" s="131"/>
      <c r="D14" s="135"/>
      <c r="E14" s="131"/>
      <c r="F14" s="136"/>
      <c r="G14" s="137"/>
      <c r="H14" s="27" t="str">
        <f>'PANEL DE CONTROL DISTRITAL'!H13</f>
        <v>Número de trámites aplicados</v>
      </c>
      <c r="I14" s="63">
        <v>334</v>
      </c>
      <c r="J14" s="63">
        <v>974</v>
      </c>
      <c r="K14" s="63">
        <v>693</v>
      </c>
      <c r="L14" s="63">
        <v>126</v>
      </c>
      <c r="M14" s="45">
        <v>516</v>
      </c>
      <c r="N14" s="45">
        <v>547</v>
      </c>
      <c r="O14" s="45">
        <v>536</v>
      </c>
      <c r="P14" s="45">
        <v>377</v>
      </c>
      <c r="Q14" s="45">
        <v>404</v>
      </c>
      <c r="R14" s="45">
        <v>58</v>
      </c>
      <c r="S14" s="45">
        <v>243</v>
      </c>
      <c r="T14" s="45">
        <v>217</v>
      </c>
      <c r="U14" s="45">
        <v>286</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334</v>
      </c>
      <c r="J16" s="62">
        <v>974</v>
      </c>
      <c r="K16" s="62">
        <v>693</v>
      </c>
      <c r="L16" s="62">
        <v>126</v>
      </c>
      <c r="M16" s="25">
        <v>516</v>
      </c>
      <c r="N16" s="25">
        <v>547</v>
      </c>
      <c r="O16" s="25">
        <v>536</v>
      </c>
      <c r="P16" s="25">
        <v>377</v>
      </c>
      <c r="Q16" s="25">
        <v>404</v>
      </c>
      <c r="R16" s="25">
        <v>58</v>
      </c>
      <c r="S16" s="25">
        <v>243</v>
      </c>
      <c r="T16" s="25">
        <v>217</v>
      </c>
      <c r="U16" s="25">
        <v>286</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334</v>
      </c>
      <c r="J17" s="63">
        <v>974</v>
      </c>
      <c r="K17" s="63">
        <v>693</v>
      </c>
      <c r="L17" s="63">
        <v>126</v>
      </c>
      <c r="M17" s="45">
        <v>516</v>
      </c>
      <c r="N17" s="45">
        <v>547</v>
      </c>
      <c r="O17" s="45">
        <v>536</v>
      </c>
      <c r="P17" s="45">
        <v>377</v>
      </c>
      <c r="Q17" s="45">
        <v>404</v>
      </c>
      <c r="R17" s="45">
        <v>58</v>
      </c>
      <c r="S17" s="45">
        <v>243</v>
      </c>
      <c r="T17" s="45">
        <v>217</v>
      </c>
      <c r="U17" s="45">
        <v>286</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882</v>
      </c>
      <c r="J19" s="64">
        <v>2315</v>
      </c>
      <c r="K19" s="64">
        <v>1136</v>
      </c>
      <c r="L19" s="62">
        <v>250</v>
      </c>
      <c r="M19" s="25">
        <v>690</v>
      </c>
      <c r="N19" s="25">
        <v>453</v>
      </c>
      <c r="O19" s="25">
        <v>622</v>
      </c>
      <c r="P19" s="25">
        <v>478</v>
      </c>
      <c r="Q19" s="25">
        <v>340</v>
      </c>
      <c r="R19" s="25">
        <v>105</v>
      </c>
      <c r="S19" s="25">
        <v>297</v>
      </c>
      <c r="T19" s="25">
        <v>177</v>
      </c>
      <c r="U19" s="25">
        <v>305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882</v>
      </c>
      <c r="J20" s="65">
        <v>2315</v>
      </c>
      <c r="K20" s="65">
        <v>1136</v>
      </c>
      <c r="L20" s="63">
        <v>250</v>
      </c>
      <c r="M20" s="45">
        <v>690</v>
      </c>
      <c r="N20" s="45">
        <v>453</v>
      </c>
      <c r="O20" s="45">
        <v>622</v>
      </c>
      <c r="P20" s="45">
        <v>478</v>
      </c>
      <c r="Q20" s="45">
        <v>340</v>
      </c>
      <c r="R20" s="45">
        <v>105</v>
      </c>
      <c r="S20" s="45">
        <v>297</v>
      </c>
      <c r="T20" s="45">
        <v>177</v>
      </c>
      <c r="U20" s="45">
        <v>305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1051</v>
      </c>
      <c r="J22" s="64">
        <v>1615</v>
      </c>
      <c r="K22" s="64">
        <v>1796</v>
      </c>
      <c r="L22" s="64">
        <v>1629</v>
      </c>
      <c r="M22" s="25">
        <v>1373</v>
      </c>
      <c r="N22" s="25">
        <v>991</v>
      </c>
      <c r="O22" s="25">
        <v>928</v>
      </c>
      <c r="P22" s="25">
        <v>760</v>
      </c>
      <c r="Q22" s="25">
        <v>567</v>
      </c>
      <c r="R22" s="25">
        <v>626</v>
      </c>
      <c r="S22" s="25">
        <v>590</v>
      </c>
      <c r="T22" s="25">
        <v>519</v>
      </c>
      <c r="U22" s="25">
        <v>509</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1051</v>
      </c>
      <c r="J23" s="65">
        <v>1615</v>
      </c>
      <c r="K23" s="65">
        <v>1796</v>
      </c>
      <c r="L23" s="65">
        <v>1629</v>
      </c>
      <c r="M23" s="45">
        <v>1373</v>
      </c>
      <c r="N23" s="45">
        <v>991</v>
      </c>
      <c r="O23" s="45">
        <v>928</v>
      </c>
      <c r="P23" s="45">
        <v>760</v>
      </c>
      <c r="Q23" s="45">
        <v>567</v>
      </c>
      <c r="R23" s="45">
        <v>626</v>
      </c>
      <c r="S23" s="45">
        <v>590</v>
      </c>
      <c r="T23" s="45">
        <v>519</v>
      </c>
      <c r="U23" s="45">
        <v>509</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1133</v>
      </c>
      <c r="J25" s="64">
        <v>1751</v>
      </c>
      <c r="K25" s="62">
        <v>947</v>
      </c>
      <c r="L25" s="62">
        <v>417</v>
      </c>
      <c r="M25" s="25">
        <v>946</v>
      </c>
      <c r="N25" s="25">
        <v>835</v>
      </c>
      <c r="O25" s="25">
        <v>659</v>
      </c>
      <c r="P25" s="25">
        <v>646</v>
      </c>
      <c r="Q25" s="25">
        <v>389</v>
      </c>
      <c r="R25" s="25">
        <v>46</v>
      </c>
      <c r="S25" s="25">
        <v>333</v>
      </c>
      <c r="T25" s="25">
        <v>248</v>
      </c>
      <c r="U25" s="25">
        <v>315</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1133</v>
      </c>
      <c r="J26" s="65">
        <v>1751</v>
      </c>
      <c r="K26" s="63">
        <v>947</v>
      </c>
      <c r="L26" s="63">
        <v>417</v>
      </c>
      <c r="M26" s="45">
        <v>946</v>
      </c>
      <c r="N26" s="45">
        <v>835</v>
      </c>
      <c r="O26" s="45">
        <v>659</v>
      </c>
      <c r="P26" s="45">
        <v>646</v>
      </c>
      <c r="Q26" s="45">
        <v>389</v>
      </c>
      <c r="R26" s="45">
        <v>46</v>
      </c>
      <c r="S26" s="45">
        <v>333</v>
      </c>
      <c r="T26" s="45">
        <v>248</v>
      </c>
      <c r="U26" s="45">
        <v>315</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B35:G35"/>
    <mergeCell ref="H35:M35"/>
    <mergeCell ref="B36:G37"/>
    <mergeCell ref="H36:M37"/>
    <mergeCell ref="F25:F26"/>
    <mergeCell ref="G25:G26"/>
    <mergeCell ref="I29:L29"/>
    <mergeCell ref="B34:M34"/>
    <mergeCell ref="A25:A26"/>
    <mergeCell ref="B25:B26"/>
    <mergeCell ref="C25:C26"/>
    <mergeCell ref="D25:D26"/>
    <mergeCell ref="E25:E26"/>
    <mergeCell ref="A1:AS1"/>
    <mergeCell ref="F2:G2"/>
    <mergeCell ref="A4:AS4"/>
    <mergeCell ref="A5:AS5"/>
    <mergeCell ref="AS25:AS26"/>
    <mergeCell ref="A6:A9"/>
    <mergeCell ref="B6:H6"/>
    <mergeCell ref="I6:AR6"/>
    <mergeCell ref="AS6:AS9"/>
    <mergeCell ref="B7:D7"/>
    <mergeCell ref="E7:H7"/>
    <mergeCell ref="I7:AR7"/>
    <mergeCell ref="B8:AR8"/>
    <mergeCell ref="A12:AS12"/>
    <mergeCell ref="A10:A11"/>
    <mergeCell ref="B10:B11"/>
    <mergeCell ref="AS10:AS11"/>
    <mergeCell ref="F13:F14"/>
    <mergeCell ref="G13:G14"/>
    <mergeCell ref="AS13:AS14"/>
    <mergeCell ref="A15:AS15"/>
    <mergeCell ref="A13:A14"/>
    <mergeCell ref="B13:B14"/>
    <mergeCell ref="C13:C14"/>
    <mergeCell ref="D13:D14"/>
    <mergeCell ref="E13:E14"/>
    <mergeCell ref="C10:C11"/>
    <mergeCell ref="D10:D11"/>
    <mergeCell ref="E10:E11"/>
    <mergeCell ref="F10:F11"/>
    <mergeCell ref="G10:G11"/>
    <mergeCell ref="F16:F17"/>
    <mergeCell ref="G16:G17"/>
    <mergeCell ref="AS16:AS17"/>
    <mergeCell ref="A18:AS18"/>
    <mergeCell ref="A16:A17"/>
    <mergeCell ref="B16:B17"/>
    <mergeCell ref="C16:C17"/>
    <mergeCell ref="D16:D17"/>
    <mergeCell ref="E16:E17"/>
    <mergeCell ref="F19:F20"/>
    <mergeCell ref="G19:G20"/>
    <mergeCell ref="AS19:AS20"/>
    <mergeCell ref="A19:A20"/>
    <mergeCell ref="B19:B20"/>
    <mergeCell ref="C19:C20"/>
    <mergeCell ref="D19:D20"/>
    <mergeCell ref="E19:E20"/>
    <mergeCell ref="F22:F23"/>
    <mergeCell ref="G22:G23"/>
    <mergeCell ref="AS22:AS23"/>
    <mergeCell ref="A24:AS24"/>
    <mergeCell ref="A22:A23"/>
    <mergeCell ref="B22:B23"/>
    <mergeCell ref="C22:C23"/>
    <mergeCell ref="D22:D23"/>
    <mergeCell ref="E22:E23"/>
  </mergeCells>
  <conditionalFormatting sqref="AS10">
    <cfRule type="cellIs" dxfId="1138" priority="18" operator="greaterThan">
      <formula>95%</formula>
    </cfRule>
    <cfRule type="cellIs" dxfId="1137" priority="19" operator="greaterThanOrEqual">
      <formula>90%</formula>
    </cfRule>
    <cfRule type="cellIs" dxfId="1136" priority="20" operator="lessThan">
      <formula>89.99%</formula>
    </cfRule>
  </conditionalFormatting>
  <conditionalFormatting sqref="AS13">
    <cfRule type="cellIs" dxfId="1135" priority="15" operator="greaterThan">
      <formula>95%</formula>
    </cfRule>
    <cfRule type="cellIs" dxfId="1134" priority="16" operator="greaterThanOrEqual">
      <formula>90%</formula>
    </cfRule>
    <cfRule type="cellIs" dxfId="1133" priority="17" operator="lessThan">
      <formula>89.99%</formula>
    </cfRule>
  </conditionalFormatting>
  <conditionalFormatting sqref="AS16">
    <cfRule type="cellIs" dxfId="1132" priority="12" operator="greaterThan">
      <formula>95%</formula>
    </cfRule>
    <cfRule type="cellIs" dxfId="1131" priority="13" operator="greaterThanOrEqual">
      <formula>90%</formula>
    </cfRule>
    <cfRule type="cellIs" dxfId="1130" priority="14" operator="lessThan">
      <formula>89.99%</formula>
    </cfRule>
  </conditionalFormatting>
  <conditionalFormatting sqref="AS19">
    <cfRule type="cellIs" dxfId="1129" priority="9" operator="greaterThan">
      <formula>95%</formula>
    </cfRule>
    <cfRule type="cellIs" dxfId="1128" priority="10" operator="greaterThanOrEqual">
      <formula>90%</formula>
    </cfRule>
    <cfRule type="cellIs" dxfId="1127" priority="11" operator="lessThan">
      <formula>89.99%</formula>
    </cfRule>
  </conditionalFormatting>
  <conditionalFormatting sqref="AS22">
    <cfRule type="cellIs" dxfId="1126" priority="1" operator="greaterThanOrEqual">
      <formula>100%</formula>
    </cfRule>
    <cfRule type="cellIs" dxfId="1125" priority="2" operator="lessThan">
      <formula>99.99%</formula>
    </cfRule>
  </conditionalFormatting>
  <conditionalFormatting sqref="AS25">
    <cfRule type="cellIs" dxfId="1124" priority="3" operator="greaterThan">
      <formula>95%</formula>
    </cfRule>
    <cfRule type="cellIs" dxfId="1123" priority="4" operator="greaterThanOrEqual">
      <formula>90%</formula>
    </cfRule>
    <cfRule type="cellIs" dxfId="1122" priority="5" operator="lessThan">
      <formula>89.99%</formula>
    </cfRule>
  </conditionalFormatting>
  <conditionalFormatting sqref="I21:AR21">
    <cfRule type="colorScale" priority="101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6EC8BBC-3FEB-465C-8445-15F9F7FD4E9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69C2"/>
  </sheetPr>
  <dimension ref="A1:BE38"/>
  <sheetViews>
    <sheetView showGridLines="0" topLeftCell="AK16" zoomScale="70" zoomScaleNormal="70"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5</v>
      </c>
      <c r="F2" s="81" t="s">
        <v>90</v>
      </c>
      <c r="G2" s="81"/>
      <c r="H2" s="22">
        <v>150551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50"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51"/>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51"/>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52"/>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340</v>
      </c>
      <c r="J10" s="62">
        <v>451</v>
      </c>
      <c r="K10" s="62">
        <v>319</v>
      </c>
      <c r="L10" s="62">
        <v>57</v>
      </c>
      <c r="M10" s="25">
        <v>213</v>
      </c>
      <c r="N10" s="25">
        <v>253</v>
      </c>
      <c r="O10" s="25">
        <v>196</v>
      </c>
      <c r="P10" s="25">
        <v>180</v>
      </c>
      <c r="Q10" s="25">
        <v>147</v>
      </c>
      <c r="R10" s="25">
        <v>29</v>
      </c>
      <c r="S10" s="25">
        <v>127</v>
      </c>
      <c r="T10" s="25">
        <v>129</v>
      </c>
      <c r="U10" s="25">
        <v>161</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340</v>
      </c>
      <c r="J11" s="63">
        <v>451</v>
      </c>
      <c r="K11" s="63">
        <v>319</v>
      </c>
      <c r="L11" s="63">
        <v>57</v>
      </c>
      <c r="M11" s="45">
        <v>213</v>
      </c>
      <c r="N11" s="45">
        <v>253</v>
      </c>
      <c r="O11" s="45">
        <v>196</v>
      </c>
      <c r="P11" s="45">
        <v>180</v>
      </c>
      <c r="Q11" s="45">
        <v>147</v>
      </c>
      <c r="R11" s="45">
        <v>29</v>
      </c>
      <c r="S11" s="45">
        <v>127</v>
      </c>
      <c r="T11" s="45">
        <v>129</v>
      </c>
      <c r="U11" s="45">
        <v>161</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340</v>
      </c>
      <c r="J13" s="62">
        <v>451</v>
      </c>
      <c r="K13" s="62">
        <v>319</v>
      </c>
      <c r="L13" s="62">
        <v>57</v>
      </c>
      <c r="M13" s="25">
        <v>213</v>
      </c>
      <c r="N13" s="25">
        <v>253</v>
      </c>
      <c r="O13" s="25">
        <v>196</v>
      </c>
      <c r="P13" s="25">
        <v>180</v>
      </c>
      <c r="Q13" s="25">
        <v>147</v>
      </c>
      <c r="R13" s="25">
        <v>29</v>
      </c>
      <c r="S13" s="25">
        <v>127</v>
      </c>
      <c r="T13" s="25">
        <v>129</v>
      </c>
      <c r="U13" s="25">
        <v>161</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340</v>
      </c>
      <c r="J14" s="63">
        <v>451</v>
      </c>
      <c r="K14" s="63">
        <v>319</v>
      </c>
      <c r="L14" s="63">
        <v>57</v>
      </c>
      <c r="M14" s="45">
        <v>213</v>
      </c>
      <c r="N14" s="45">
        <v>253</v>
      </c>
      <c r="O14" s="45">
        <v>196</v>
      </c>
      <c r="P14" s="45">
        <v>180</v>
      </c>
      <c r="Q14" s="45">
        <v>147</v>
      </c>
      <c r="R14" s="45">
        <v>29</v>
      </c>
      <c r="S14" s="45">
        <v>127</v>
      </c>
      <c r="T14" s="45">
        <v>129</v>
      </c>
      <c r="U14" s="45">
        <v>161</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340</v>
      </c>
      <c r="J16" s="62">
        <v>451</v>
      </c>
      <c r="K16" s="62">
        <v>319</v>
      </c>
      <c r="L16" s="62">
        <v>57</v>
      </c>
      <c r="M16" s="25">
        <v>213</v>
      </c>
      <c r="N16" s="25">
        <v>253</v>
      </c>
      <c r="O16" s="25">
        <v>196</v>
      </c>
      <c r="P16" s="25">
        <v>180</v>
      </c>
      <c r="Q16" s="25">
        <v>147</v>
      </c>
      <c r="R16" s="25">
        <v>29</v>
      </c>
      <c r="S16" s="25">
        <v>127</v>
      </c>
      <c r="T16" s="25">
        <v>129</v>
      </c>
      <c r="U16" s="25">
        <v>161</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340</v>
      </c>
      <c r="J17" s="63">
        <v>451</v>
      </c>
      <c r="K17" s="63">
        <v>319</v>
      </c>
      <c r="L17" s="63">
        <v>57</v>
      </c>
      <c r="M17" s="45">
        <v>213</v>
      </c>
      <c r="N17" s="45">
        <v>253</v>
      </c>
      <c r="O17" s="45">
        <v>196</v>
      </c>
      <c r="P17" s="45">
        <v>180</v>
      </c>
      <c r="Q17" s="45">
        <v>147</v>
      </c>
      <c r="R17" s="45">
        <v>29</v>
      </c>
      <c r="S17" s="45">
        <v>127</v>
      </c>
      <c r="T17" s="45">
        <v>129</v>
      </c>
      <c r="U17" s="45">
        <v>161</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412</v>
      </c>
      <c r="J19" s="64">
        <v>1292</v>
      </c>
      <c r="K19" s="62">
        <v>521</v>
      </c>
      <c r="L19" s="62">
        <v>113</v>
      </c>
      <c r="M19" s="25">
        <v>310</v>
      </c>
      <c r="N19" s="25">
        <v>222</v>
      </c>
      <c r="O19" s="25">
        <v>237</v>
      </c>
      <c r="P19" s="25">
        <v>177</v>
      </c>
      <c r="Q19" s="25">
        <v>151</v>
      </c>
      <c r="R19" s="25">
        <v>0</v>
      </c>
      <c r="S19" s="25">
        <v>149</v>
      </c>
      <c r="T19" s="25">
        <v>121</v>
      </c>
      <c r="U19" s="25">
        <v>164</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412</v>
      </c>
      <c r="J20" s="65">
        <v>1292</v>
      </c>
      <c r="K20" s="63">
        <v>521</v>
      </c>
      <c r="L20" s="63">
        <v>113</v>
      </c>
      <c r="M20" s="45">
        <v>310</v>
      </c>
      <c r="N20" s="45">
        <v>222</v>
      </c>
      <c r="O20" s="45">
        <v>237</v>
      </c>
      <c r="P20" s="45">
        <v>177</v>
      </c>
      <c r="Q20" s="45">
        <v>151</v>
      </c>
      <c r="R20" s="45">
        <v>0</v>
      </c>
      <c r="S20" s="45">
        <v>149</v>
      </c>
      <c r="T20" s="45">
        <v>121</v>
      </c>
      <c r="U20" s="45">
        <v>164</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590</v>
      </c>
      <c r="J22" s="64">
        <v>1183</v>
      </c>
      <c r="K22" s="64">
        <v>1171</v>
      </c>
      <c r="L22" s="64">
        <v>1116</v>
      </c>
      <c r="M22" s="25">
        <v>893</v>
      </c>
      <c r="N22" s="25">
        <v>523</v>
      </c>
      <c r="O22" s="25">
        <v>417</v>
      </c>
      <c r="P22" s="25">
        <v>347</v>
      </c>
      <c r="Q22" s="25">
        <v>215</v>
      </c>
      <c r="R22" s="25">
        <v>187</v>
      </c>
      <c r="S22" s="25">
        <v>181</v>
      </c>
      <c r="T22" s="25">
        <v>221</v>
      </c>
      <c r="U22" s="25">
        <v>225</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590</v>
      </c>
      <c r="J23" s="65">
        <v>1183</v>
      </c>
      <c r="K23" s="65">
        <v>1171</v>
      </c>
      <c r="L23" s="65">
        <v>1116</v>
      </c>
      <c r="M23" s="45">
        <v>893</v>
      </c>
      <c r="N23" s="45">
        <v>523</v>
      </c>
      <c r="O23" s="45">
        <v>417</v>
      </c>
      <c r="P23" s="45">
        <v>347</v>
      </c>
      <c r="Q23" s="45">
        <v>215</v>
      </c>
      <c r="R23" s="45">
        <v>187</v>
      </c>
      <c r="S23" s="45">
        <v>181</v>
      </c>
      <c r="T23" s="45">
        <v>221</v>
      </c>
      <c r="U23" s="45">
        <v>225</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567</v>
      </c>
      <c r="J25" s="62">
        <v>699</v>
      </c>
      <c r="K25" s="62">
        <v>525</v>
      </c>
      <c r="L25" s="62">
        <v>168</v>
      </c>
      <c r="M25" s="25">
        <v>533</v>
      </c>
      <c r="N25" s="25">
        <v>592</v>
      </c>
      <c r="O25" s="25">
        <v>313</v>
      </c>
      <c r="P25" s="25">
        <v>247</v>
      </c>
      <c r="Q25" s="25">
        <v>171</v>
      </c>
      <c r="R25" s="25">
        <v>28</v>
      </c>
      <c r="S25" s="25">
        <v>155</v>
      </c>
      <c r="T25" s="25">
        <v>81</v>
      </c>
      <c r="U25" s="25">
        <v>160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0.99882186616399626</v>
      </c>
    </row>
    <row r="26" spans="1:57" ht="50.1" customHeight="1" thickTop="1" thickBot="1">
      <c r="A26" s="132"/>
      <c r="B26" s="134"/>
      <c r="C26" s="131"/>
      <c r="D26" s="135"/>
      <c r="E26" s="131"/>
      <c r="F26" s="136"/>
      <c r="G26" s="137"/>
      <c r="H26" s="27" t="str">
        <f>'PANEL DE CONTROL DISTRITAL'!H25</f>
        <v xml:space="preserve"> Total de credenciales solicitadas</v>
      </c>
      <c r="I26" s="63">
        <v>568</v>
      </c>
      <c r="J26" s="63">
        <v>701</v>
      </c>
      <c r="K26" s="63">
        <v>527</v>
      </c>
      <c r="L26" s="63">
        <v>168</v>
      </c>
      <c r="M26" s="45">
        <v>533</v>
      </c>
      <c r="N26" s="45">
        <v>592</v>
      </c>
      <c r="O26" s="45">
        <v>313</v>
      </c>
      <c r="P26" s="45">
        <v>247</v>
      </c>
      <c r="Q26" s="45">
        <v>171</v>
      </c>
      <c r="R26" s="45">
        <v>28</v>
      </c>
      <c r="S26" s="45">
        <v>155</v>
      </c>
      <c r="T26" s="45">
        <v>81</v>
      </c>
      <c r="U26" s="45">
        <v>160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B36:G37"/>
    <mergeCell ref="H36:M37"/>
    <mergeCell ref="G25:G26"/>
    <mergeCell ref="AS25:AS26"/>
    <mergeCell ref="I29:L29"/>
    <mergeCell ref="B34:M34"/>
    <mergeCell ref="B35:G35"/>
    <mergeCell ref="H35:M35"/>
    <mergeCell ref="B25:B26"/>
    <mergeCell ref="C25:C26"/>
    <mergeCell ref="D25:D26"/>
    <mergeCell ref="E25:E26"/>
    <mergeCell ref="F25:F26"/>
    <mergeCell ref="A1:AS1"/>
    <mergeCell ref="F2:G2"/>
    <mergeCell ref="A4:AS4"/>
    <mergeCell ref="A5:AS5"/>
    <mergeCell ref="F10:F11"/>
    <mergeCell ref="G10:G11"/>
    <mergeCell ref="AS10:AS11"/>
    <mergeCell ref="A6:A9"/>
    <mergeCell ref="B6:H6"/>
    <mergeCell ref="I6:AR6"/>
    <mergeCell ref="AS6:AS9"/>
    <mergeCell ref="B7:D7"/>
    <mergeCell ref="E7:H7"/>
    <mergeCell ref="I7:AR7"/>
    <mergeCell ref="B8:AR8"/>
    <mergeCell ref="A12:AS12"/>
    <mergeCell ref="A10:A11"/>
    <mergeCell ref="B10:B11"/>
    <mergeCell ref="C10:C11"/>
    <mergeCell ref="D10:D11"/>
    <mergeCell ref="E10:E11"/>
    <mergeCell ref="F13:F14"/>
    <mergeCell ref="G13:G14"/>
    <mergeCell ref="AS13:AS14"/>
    <mergeCell ref="A15:AS15"/>
    <mergeCell ref="A13:A14"/>
    <mergeCell ref="B13:B14"/>
    <mergeCell ref="C13:C14"/>
    <mergeCell ref="D13:D14"/>
    <mergeCell ref="E13:E14"/>
    <mergeCell ref="F16:F17"/>
    <mergeCell ref="G16:G17"/>
    <mergeCell ref="AS16:AS17"/>
    <mergeCell ref="A18:AS18"/>
    <mergeCell ref="A16:A17"/>
    <mergeCell ref="B16:B17"/>
    <mergeCell ref="C16:C17"/>
    <mergeCell ref="D16:D17"/>
    <mergeCell ref="E16:E17"/>
    <mergeCell ref="F19:F20"/>
    <mergeCell ref="G19:G20"/>
    <mergeCell ref="AS19:AS20"/>
    <mergeCell ref="A19:A20"/>
    <mergeCell ref="B19:B20"/>
    <mergeCell ref="C19:C20"/>
    <mergeCell ref="D19:D20"/>
    <mergeCell ref="E19:E20"/>
    <mergeCell ref="F22:F23"/>
    <mergeCell ref="G22:G23"/>
    <mergeCell ref="AS22:AS23"/>
    <mergeCell ref="A24:AS24"/>
    <mergeCell ref="A25:A26"/>
    <mergeCell ref="A22:A23"/>
    <mergeCell ref="B22:B23"/>
    <mergeCell ref="C22:C23"/>
    <mergeCell ref="D22:D23"/>
    <mergeCell ref="E22:E23"/>
  </mergeCells>
  <conditionalFormatting sqref="AS10">
    <cfRule type="cellIs" dxfId="1121" priority="18" operator="greaterThan">
      <formula>95%</formula>
    </cfRule>
    <cfRule type="cellIs" dxfId="1120" priority="19" operator="greaterThanOrEqual">
      <formula>90%</formula>
    </cfRule>
    <cfRule type="cellIs" dxfId="1119" priority="20" operator="lessThan">
      <formula>89.99%</formula>
    </cfRule>
  </conditionalFormatting>
  <conditionalFormatting sqref="AS13">
    <cfRule type="cellIs" dxfId="1118" priority="15" operator="greaterThan">
      <formula>95%</formula>
    </cfRule>
    <cfRule type="cellIs" dxfId="1117" priority="16" operator="greaterThanOrEqual">
      <formula>90%</formula>
    </cfRule>
    <cfRule type="cellIs" dxfId="1116" priority="17" operator="lessThan">
      <formula>89.99%</formula>
    </cfRule>
  </conditionalFormatting>
  <conditionalFormatting sqref="AS16">
    <cfRule type="cellIs" dxfId="1115" priority="12" operator="greaterThan">
      <formula>95%</formula>
    </cfRule>
    <cfRule type="cellIs" dxfId="1114" priority="13" operator="greaterThanOrEqual">
      <formula>90%</formula>
    </cfRule>
    <cfRule type="cellIs" dxfId="1113" priority="14" operator="lessThan">
      <formula>89.99%</formula>
    </cfRule>
  </conditionalFormatting>
  <conditionalFormatting sqref="AS19">
    <cfRule type="cellIs" dxfId="1112" priority="9" operator="greaterThan">
      <formula>95%</formula>
    </cfRule>
    <cfRule type="cellIs" dxfId="1111" priority="10" operator="greaterThanOrEqual">
      <formula>90%</formula>
    </cfRule>
    <cfRule type="cellIs" dxfId="1110" priority="11" operator="lessThan">
      <formula>89.99%</formula>
    </cfRule>
  </conditionalFormatting>
  <conditionalFormatting sqref="AS22">
    <cfRule type="cellIs" dxfId="1109" priority="1" operator="greaterThanOrEqual">
      <formula>100%</formula>
    </cfRule>
    <cfRule type="cellIs" dxfId="1108" priority="2" operator="lessThan">
      <formula>99.99%</formula>
    </cfRule>
  </conditionalFormatting>
  <conditionalFormatting sqref="AS25">
    <cfRule type="cellIs" dxfId="1107" priority="3" operator="greaterThan">
      <formula>95%</formula>
    </cfRule>
    <cfRule type="cellIs" dxfId="1106" priority="4" operator="greaterThanOrEqual">
      <formula>90%</formula>
    </cfRule>
    <cfRule type="cellIs" dxfId="1105" priority="5" operator="lessThan">
      <formula>89.99%</formula>
    </cfRule>
  </conditionalFormatting>
  <conditionalFormatting sqref="I21:AR21">
    <cfRule type="colorScale" priority="101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3549BFE-14C2-457D-90AB-2301CD632D8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92D050"/>
  </sheetPr>
  <dimension ref="A1:BE38"/>
  <sheetViews>
    <sheetView showGridLines="0" topLeftCell="M8" zoomScale="85" zoomScaleNormal="85" workbookViewId="0">
      <selection activeCell="U15" sqref="A15:AS1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6</v>
      </c>
      <c r="F2" s="81" t="s">
        <v>90</v>
      </c>
      <c r="G2" s="81"/>
      <c r="H2" s="22">
        <v>150651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478</v>
      </c>
      <c r="J10" s="62">
        <v>568</v>
      </c>
      <c r="K10" s="62">
        <v>471</v>
      </c>
      <c r="L10" s="62">
        <v>86</v>
      </c>
      <c r="M10" s="25">
        <v>393</v>
      </c>
      <c r="N10" s="25">
        <v>404</v>
      </c>
      <c r="O10" s="25">
        <v>418</v>
      </c>
      <c r="P10" s="25">
        <v>389</v>
      </c>
      <c r="Q10" s="25">
        <v>359</v>
      </c>
      <c r="R10" s="25">
        <v>23</v>
      </c>
      <c r="S10" s="25">
        <v>153</v>
      </c>
      <c r="T10" s="25">
        <v>135</v>
      </c>
      <c r="U10" s="25">
        <v>187</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478</v>
      </c>
      <c r="J11" s="63">
        <v>568</v>
      </c>
      <c r="K11" s="63">
        <v>471</v>
      </c>
      <c r="L11" s="63">
        <v>86</v>
      </c>
      <c r="M11" s="45">
        <v>393</v>
      </c>
      <c r="N11" s="45">
        <v>404</v>
      </c>
      <c r="O11" s="45">
        <v>418</v>
      </c>
      <c r="P11" s="45">
        <v>389</v>
      </c>
      <c r="Q11" s="45">
        <v>359</v>
      </c>
      <c r="R11" s="45">
        <v>23</v>
      </c>
      <c r="S11" s="45">
        <v>153</v>
      </c>
      <c r="T11" s="45">
        <v>135</v>
      </c>
      <c r="U11" s="45">
        <v>187</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7.5"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478</v>
      </c>
      <c r="J13" s="62">
        <v>567</v>
      </c>
      <c r="K13" s="62">
        <v>470</v>
      </c>
      <c r="L13" s="62">
        <v>86</v>
      </c>
      <c r="M13" s="25">
        <v>393</v>
      </c>
      <c r="N13" s="25">
        <v>404</v>
      </c>
      <c r="O13" s="25">
        <v>417</v>
      </c>
      <c r="P13" s="25">
        <v>389</v>
      </c>
      <c r="Q13" s="25">
        <v>359</v>
      </c>
      <c r="R13" s="25">
        <v>23</v>
      </c>
      <c r="S13" s="25">
        <v>152</v>
      </c>
      <c r="T13" s="25">
        <v>135</v>
      </c>
      <c r="U13" s="25">
        <v>79</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0.99898887765419619</v>
      </c>
    </row>
    <row r="14" spans="1:57" s="3" customFormat="1" ht="50.1" customHeight="1" thickTop="1" thickBot="1">
      <c r="A14" s="132"/>
      <c r="B14" s="134"/>
      <c r="C14" s="131"/>
      <c r="D14" s="135"/>
      <c r="E14" s="131"/>
      <c r="F14" s="136"/>
      <c r="G14" s="137"/>
      <c r="H14" s="27" t="str">
        <f>'PANEL DE CONTROL DISTRITAL'!H13</f>
        <v>Número de trámites aplicados</v>
      </c>
      <c r="I14" s="63">
        <v>478</v>
      </c>
      <c r="J14" s="63">
        <v>568</v>
      </c>
      <c r="K14" s="63">
        <v>471</v>
      </c>
      <c r="L14" s="63">
        <v>86</v>
      </c>
      <c r="M14" s="45">
        <v>393</v>
      </c>
      <c r="N14" s="45">
        <v>404</v>
      </c>
      <c r="O14" s="45">
        <v>418</v>
      </c>
      <c r="P14" s="45">
        <v>389</v>
      </c>
      <c r="Q14" s="45">
        <v>359</v>
      </c>
      <c r="R14" s="45">
        <v>23</v>
      </c>
      <c r="S14" s="45">
        <v>153</v>
      </c>
      <c r="T14" s="45">
        <v>135</v>
      </c>
      <c r="U14" s="45">
        <v>79</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478</v>
      </c>
      <c r="J16" s="62">
        <v>568</v>
      </c>
      <c r="K16" s="62">
        <v>471</v>
      </c>
      <c r="L16" s="62">
        <v>86</v>
      </c>
      <c r="M16" s="25">
        <v>393</v>
      </c>
      <c r="N16" s="25">
        <v>404</v>
      </c>
      <c r="O16" s="25">
        <v>418</v>
      </c>
      <c r="P16" s="25">
        <v>389</v>
      </c>
      <c r="Q16" s="25">
        <v>359</v>
      </c>
      <c r="R16" s="25">
        <v>23</v>
      </c>
      <c r="S16" s="25">
        <v>153</v>
      </c>
      <c r="T16" s="25">
        <v>135</v>
      </c>
      <c r="U16" s="25">
        <v>187</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478</v>
      </c>
      <c r="J17" s="63">
        <v>568</v>
      </c>
      <c r="K17" s="63">
        <v>471</v>
      </c>
      <c r="L17" s="63">
        <v>86</v>
      </c>
      <c r="M17" s="45">
        <v>393</v>
      </c>
      <c r="N17" s="45">
        <v>404</v>
      </c>
      <c r="O17" s="45">
        <v>418</v>
      </c>
      <c r="P17" s="45">
        <v>389</v>
      </c>
      <c r="Q17" s="45">
        <v>359</v>
      </c>
      <c r="R17" s="45">
        <v>23</v>
      </c>
      <c r="S17" s="45">
        <v>153</v>
      </c>
      <c r="T17" s="45">
        <v>135</v>
      </c>
      <c r="U17" s="45">
        <v>187</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1430</v>
      </c>
      <c r="J19" s="64">
        <v>3250</v>
      </c>
      <c r="K19" s="62">
        <v>710</v>
      </c>
      <c r="L19" s="62">
        <v>166</v>
      </c>
      <c r="M19" s="25">
        <v>466</v>
      </c>
      <c r="N19" s="25">
        <v>398</v>
      </c>
      <c r="O19" s="25">
        <v>421</v>
      </c>
      <c r="P19" s="25">
        <v>406</v>
      </c>
      <c r="Q19" s="25">
        <v>332</v>
      </c>
      <c r="R19" s="25">
        <v>77</v>
      </c>
      <c r="S19" s="25">
        <v>224</v>
      </c>
      <c r="T19" s="25">
        <v>93</v>
      </c>
      <c r="U19" s="25">
        <v>187</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1430</v>
      </c>
      <c r="J20" s="65">
        <v>3250</v>
      </c>
      <c r="K20" s="63">
        <v>710</v>
      </c>
      <c r="L20" s="63">
        <v>166</v>
      </c>
      <c r="M20" s="45">
        <v>466</v>
      </c>
      <c r="N20" s="45">
        <v>398</v>
      </c>
      <c r="O20" s="45">
        <v>421</v>
      </c>
      <c r="P20" s="45">
        <v>406</v>
      </c>
      <c r="Q20" s="45">
        <v>332</v>
      </c>
      <c r="R20" s="45">
        <v>77</v>
      </c>
      <c r="S20" s="45">
        <v>224</v>
      </c>
      <c r="T20" s="45">
        <v>93</v>
      </c>
      <c r="U20" s="45">
        <v>187</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1929</v>
      </c>
      <c r="J22" s="64">
        <v>2495</v>
      </c>
      <c r="K22" s="64">
        <v>2158</v>
      </c>
      <c r="L22" s="64">
        <v>1945</v>
      </c>
      <c r="M22" s="25">
        <v>1619</v>
      </c>
      <c r="N22" s="25">
        <v>1364</v>
      </c>
      <c r="O22" s="25">
        <v>1140</v>
      </c>
      <c r="P22" s="25">
        <v>963</v>
      </c>
      <c r="Q22" s="25">
        <v>816</v>
      </c>
      <c r="R22" s="25">
        <v>574</v>
      </c>
      <c r="S22" s="25">
        <v>485</v>
      </c>
      <c r="T22" s="25">
        <v>406</v>
      </c>
      <c r="U22" s="25">
        <v>404</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1929</v>
      </c>
      <c r="J23" s="65">
        <v>2495</v>
      </c>
      <c r="K23" s="65">
        <v>2158</v>
      </c>
      <c r="L23" s="65">
        <v>1945</v>
      </c>
      <c r="M23" s="45">
        <v>1619</v>
      </c>
      <c r="N23" s="45">
        <v>1364</v>
      </c>
      <c r="O23" s="45">
        <v>1140</v>
      </c>
      <c r="P23" s="45">
        <v>963</v>
      </c>
      <c r="Q23" s="45">
        <v>816</v>
      </c>
      <c r="R23" s="45">
        <v>574</v>
      </c>
      <c r="S23" s="45">
        <v>485</v>
      </c>
      <c r="T23" s="45">
        <v>406</v>
      </c>
      <c r="U23" s="45">
        <v>404</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2037</v>
      </c>
      <c r="J25" s="64">
        <v>2684</v>
      </c>
      <c r="K25" s="64">
        <v>1039</v>
      </c>
      <c r="L25" s="62">
        <v>379</v>
      </c>
      <c r="M25" s="25">
        <v>792</v>
      </c>
      <c r="N25" s="25">
        <v>653</v>
      </c>
      <c r="O25" s="25">
        <v>602</v>
      </c>
      <c r="P25" s="25">
        <v>583</v>
      </c>
      <c r="Q25" s="25">
        <v>479</v>
      </c>
      <c r="R25" s="25">
        <v>41</v>
      </c>
      <c r="S25" s="25">
        <v>313</v>
      </c>
      <c r="T25" s="25">
        <v>172</v>
      </c>
      <c r="U25" s="25">
        <v>182</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1.0002009242515573</v>
      </c>
    </row>
    <row r="26" spans="1:57" ht="50.1" customHeight="1" thickTop="1" thickBot="1">
      <c r="A26" s="132"/>
      <c r="B26" s="134"/>
      <c r="C26" s="131"/>
      <c r="D26" s="135"/>
      <c r="E26" s="131"/>
      <c r="F26" s="136"/>
      <c r="G26" s="137"/>
      <c r="H26" s="27" t="str">
        <f>'PANEL DE CONTROL DISTRITAL'!H25</f>
        <v xml:space="preserve"> Total de credenciales solicitadas</v>
      </c>
      <c r="I26" s="65">
        <v>2037</v>
      </c>
      <c r="J26" s="65">
        <v>2682</v>
      </c>
      <c r="K26" s="65">
        <v>1039</v>
      </c>
      <c r="L26" s="63">
        <v>379</v>
      </c>
      <c r="M26" s="45">
        <v>792</v>
      </c>
      <c r="N26" s="45">
        <v>653</v>
      </c>
      <c r="O26" s="45">
        <v>602</v>
      </c>
      <c r="P26" s="45">
        <v>583</v>
      </c>
      <c r="Q26" s="45">
        <v>479</v>
      </c>
      <c r="R26" s="45">
        <v>41</v>
      </c>
      <c r="S26" s="45">
        <v>313</v>
      </c>
      <c r="T26" s="45">
        <v>172</v>
      </c>
      <c r="U26" s="45">
        <v>182</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I29:L29"/>
    <mergeCell ref="B34:M34"/>
    <mergeCell ref="B35:G35"/>
    <mergeCell ref="H35:M35"/>
    <mergeCell ref="B36:G37"/>
    <mergeCell ref="H36:M37"/>
    <mergeCell ref="A1:AS1"/>
    <mergeCell ref="F2:G2"/>
    <mergeCell ref="A4:AS4"/>
    <mergeCell ref="A5:AS5"/>
    <mergeCell ref="F10:F11"/>
    <mergeCell ref="G10:G11"/>
    <mergeCell ref="AS10:AS11"/>
    <mergeCell ref="A6:A9"/>
    <mergeCell ref="B6:H6"/>
    <mergeCell ref="I6:AR6"/>
    <mergeCell ref="AS6:AS9"/>
    <mergeCell ref="B7:D7"/>
    <mergeCell ref="E7:H7"/>
    <mergeCell ref="I7:AR7"/>
    <mergeCell ref="B8:AR8"/>
    <mergeCell ref="A12:AS12"/>
    <mergeCell ref="A10:A11"/>
    <mergeCell ref="B10:B11"/>
    <mergeCell ref="C10:C11"/>
    <mergeCell ref="D10:D11"/>
    <mergeCell ref="E10:E11"/>
    <mergeCell ref="F13:F14"/>
    <mergeCell ref="G13:G14"/>
    <mergeCell ref="AS13:AS14"/>
    <mergeCell ref="A15:AS15"/>
    <mergeCell ref="A13:A14"/>
    <mergeCell ref="B13:B14"/>
    <mergeCell ref="C13:C14"/>
    <mergeCell ref="D13:D14"/>
    <mergeCell ref="E13:E14"/>
    <mergeCell ref="F16:F17"/>
    <mergeCell ref="G16:G17"/>
    <mergeCell ref="AS16:AS17"/>
    <mergeCell ref="A18:AS18"/>
    <mergeCell ref="A16:A17"/>
    <mergeCell ref="B16:B17"/>
    <mergeCell ref="C16:C17"/>
    <mergeCell ref="D16:D17"/>
    <mergeCell ref="E16:E17"/>
    <mergeCell ref="E22:E23"/>
    <mergeCell ref="F19:F20"/>
    <mergeCell ref="G19:G20"/>
    <mergeCell ref="AS19:AS20"/>
    <mergeCell ref="A19:A20"/>
    <mergeCell ref="B19:B20"/>
    <mergeCell ref="C19:C20"/>
    <mergeCell ref="D19:D20"/>
    <mergeCell ref="E19:E20"/>
    <mergeCell ref="F22:F23"/>
    <mergeCell ref="G22:G23"/>
    <mergeCell ref="AS22:AS23"/>
    <mergeCell ref="A22:A23"/>
    <mergeCell ref="B22:B23"/>
    <mergeCell ref="C22:C23"/>
    <mergeCell ref="D22:D23"/>
    <mergeCell ref="G25:G26"/>
    <mergeCell ref="AS25:AS26"/>
    <mergeCell ref="A24:AS24"/>
    <mergeCell ref="A25:A26"/>
    <mergeCell ref="B25:B26"/>
    <mergeCell ref="C25:C26"/>
    <mergeCell ref="D25:D26"/>
    <mergeCell ref="E25:E26"/>
    <mergeCell ref="F25:F26"/>
  </mergeCells>
  <conditionalFormatting sqref="AS10">
    <cfRule type="cellIs" dxfId="1104" priority="18" operator="greaterThan">
      <formula>95%</formula>
    </cfRule>
    <cfRule type="cellIs" dxfId="1103" priority="19" operator="greaterThanOrEqual">
      <formula>90%</formula>
    </cfRule>
    <cfRule type="cellIs" dxfId="1102" priority="20" operator="lessThan">
      <formula>89.99%</formula>
    </cfRule>
  </conditionalFormatting>
  <conditionalFormatting sqref="AS13">
    <cfRule type="cellIs" dxfId="1101" priority="15" operator="greaterThan">
      <formula>95%</formula>
    </cfRule>
    <cfRule type="cellIs" dxfId="1100" priority="16" operator="greaterThanOrEqual">
      <formula>90%</formula>
    </cfRule>
    <cfRule type="cellIs" dxfId="1099" priority="17" operator="lessThan">
      <formula>89.99%</formula>
    </cfRule>
  </conditionalFormatting>
  <conditionalFormatting sqref="AS16">
    <cfRule type="cellIs" dxfId="1098" priority="12" operator="greaterThan">
      <formula>95%</formula>
    </cfRule>
    <cfRule type="cellIs" dxfId="1097" priority="13" operator="greaterThanOrEqual">
      <formula>90%</formula>
    </cfRule>
    <cfRule type="cellIs" dxfId="1096" priority="14" operator="lessThan">
      <formula>89.99%</formula>
    </cfRule>
  </conditionalFormatting>
  <conditionalFormatting sqref="AS19">
    <cfRule type="cellIs" dxfId="1095" priority="9" operator="greaterThan">
      <formula>95%</formula>
    </cfRule>
    <cfRule type="cellIs" dxfId="1094" priority="10" operator="greaterThanOrEqual">
      <formula>90%</formula>
    </cfRule>
    <cfRule type="cellIs" dxfId="1093" priority="11" operator="lessThan">
      <formula>89.99%</formula>
    </cfRule>
  </conditionalFormatting>
  <conditionalFormatting sqref="AS22">
    <cfRule type="cellIs" dxfId="1092" priority="1" operator="greaterThanOrEqual">
      <formula>100%</formula>
    </cfRule>
    <cfRule type="cellIs" dxfId="1091" priority="2" operator="lessThan">
      <formula>99.99%</formula>
    </cfRule>
  </conditionalFormatting>
  <conditionalFormatting sqref="AS25">
    <cfRule type="cellIs" dxfId="1090" priority="3" operator="greaterThan">
      <formula>95%</formula>
    </cfRule>
    <cfRule type="cellIs" dxfId="1089" priority="4" operator="greaterThanOrEqual">
      <formula>90%</formula>
    </cfRule>
    <cfRule type="cellIs" dxfId="1088" priority="5" operator="lessThan">
      <formula>89.99%</formula>
    </cfRule>
  </conditionalFormatting>
  <conditionalFormatting sqref="I21:AR21">
    <cfRule type="colorScale" priority="101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2BEFDA4C-BC51-49E6-927F-6FE032658B5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B1F05-7992-4FD7-9516-C86E6ED9B494}">
  <sheetPr>
    <tabColor rgb="FF92D050"/>
  </sheetPr>
  <dimension ref="A1:BE38"/>
  <sheetViews>
    <sheetView showGridLines="0" topLeftCell="K8" zoomScale="85" zoomScaleNormal="85" workbookViewId="0">
      <selection activeCell="U14" sqref="U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6</v>
      </c>
      <c r="F2" s="81" t="s">
        <v>90</v>
      </c>
      <c r="G2" s="81"/>
      <c r="H2" s="22">
        <v>150652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186</v>
      </c>
      <c r="J10" s="62">
        <v>294</v>
      </c>
      <c r="K10" s="62">
        <v>286</v>
      </c>
      <c r="L10" s="62">
        <v>45</v>
      </c>
      <c r="M10" s="25">
        <v>182</v>
      </c>
      <c r="N10" s="25">
        <v>196</v>
      </c>
      <c r="O10" s="25">
        <v>161</v>
      </c>
      <c r="P10" s="25">
        <v>156</v>
      </c>
      <c r="Q10" s="25">
        <v>137</v>
      </c>
      <c r="R10" s="25">
        <v>26</v>
      </c>
      <c r="S10" s="25">
        <v>69</v>
      </c>
      <c r="T10" s="25">
        <v>85</v>
      </c>
      <c r="U10" s="25">
        <v>108</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0.97426841574167511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194</v>
      </c>
      <c r="J11" s="63">
        <v>303</v>
      </c>
      <c r="K11" s="63">
        <v>288</v>
      </c>
      <c r="L11" s="63">
        <v>47</v>
      </c>
      <c r="M11" s="45">
        <v>189</v>
      </c>
      <c r="N11" s="45">
        <v>209</v>
      </c>
      <c r="O11" s="45">
        <v>163</v>
      </c>
      <c r="P11" s="45">
        <v>160</v>
      </c>
      <c r="Q11" s="45">
        <v>140</v>
      </c>
      <c r="R11" s="45">
        <v>27</v>
      </c>
      <c r="S11" s="45">
        <v>69</v>
      </c>
      <c r="T11" s="45">
        <v>85</v>
      </c>
      <c r="U11" s="45">
        <v>108</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7.5"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186</v>
      </c>
      <c r="J13" s="62">
        <v>294</v>
      </c>
      <c r="K13" s="62">
        <v>286</v>
      </c>
      <c r="L13" s="62">
        <v>44</v>
      </c>
      <c r="M13" s="25">
        <v>181</v>
      </c>
      <c r="N13" s="25">
        <v>196</v>
      </c>
      <c r="O13" s="25">
        <v>161</v>
      </c>
      <c r="P13" s="25">
        <v>156</v>
      </c>
      <c r="Q13" s="25">
        <v>137</v>
      </c>
      <c r="R13" s="25">
        <v>26</v>
      </c>
      <c r="S13" s="25">
        <v>69</v>
      </c>
      <c r="T13" s="25">
        <v>85</v>
      </c>
      <c r="U13" s="25">
        <v>108</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0.99896426721905751</v>
      </c>
    </row>
    <row r="14" spans="1:57" s="3" customFormat="1" ht="50.1" customHeight="1" thickTop="1" thickBot="1">
      <c r="A14" s="132"/>
      <c r="B14" s="134"/>
      <c r="C14" s="131"/>
      <c r="D14" s="135"/>
      <c r="E14" s="131"/>
      <c r="F14" s="136"/>
      <c r="G14" s="137"/>
      <c r="H14" s="27" t="str">
        <f>'PANEL DE CONTROL DISTRITAL'!H13</f>
        <v>Número de trámites aplicados</v>
      </c>
      <c r="I14" s="63">
        <v>186</v>
      </c>
      <c r="J14" s="63">
        <v>294</v>
      </c>
      <c r="K14" s="63">
        <v>286</v>
      </c>
      <c r="L14" s="63">
        <v>45</v>
      </c>
      <c r="M14" s="45">
        <v>182</v>
      </c>
      <c r="N14" s="45">
        <v>196</v>
      </c>
      <c r="O14" s="45">
        <v>161</v>
      </c>
      <c r="P14" s="45">
        <v>156</v>
      </c>
      <c r="Q14" s="45">
        <v>137</v>
      </c>
      <c r="R14" s="45">
        <v>26</v>
      </c>
      <c r="S14" s="45">
        <v>69</v>
      </c>
      <c r="T14" s="45">
        <v>85</v>
      </c>
      <c r="U14" s="45">
        <v>108</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186</v>
      </c>
      <c r="J16" s="62">
        <v>294</v>
      </c>
      <c r="K16" s="62">
        <v>286</v>
      </c>
      <c r="L16" s="62">
        <v>45</v>
      </c>
      <c r="M16" s="25">
        <v>182</v>
      </c>
      <c r="N16" s="25">
        <v>196</v>
      </c>
      <c r="O16" s="25">
        <v>161</v>
      </c>
      <c r="P16" s="25">
        <v>156</v>
      </c>
      <c r="Q16" s="25">
        <v>137</v>
      </c>
      <c r="R16" s="25">
        <v>26</v>
      </c>
      <c r="S16" s="25">
        <v>69</v>
      </c>
      <c r="T16" s="25">
        <v>85</v>
      </c>
      <c r="U16" s="25">
        <v>108</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186</v>
      </c>
      <c r="J17" s="63">
        <v>294</v>
      </c>
      <c r="K17" s="63">
        <v>286</v>
      </c>
      <c r="L17" s="63">
        <v>45</v>
      </c>
      <c r="M17" s="45">
        <v>182</v>
      </c>
      <c r="N17" s="45">
        <v>196</v>
      </c>
      <c r="O17" s="45">
        <v>161</v>
      </c>
      <c r="P17" s="45">
        <v>156</v>
      </c>
      <c r="Q17" s="45">
        <v>137</v>
      </c>
      <c r="R17" s="45">
        <v>26</v>
      </c>
      <c r="S17" s="45">
        <v>69</v>
      </c>
      <c r="T17" s="45">
        <v>85</v>
      </c>
      <c r="U17" s="45">
        <v>108</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542</v>
      </c>
      <c r="J19" s="64">
        <v>1309</v>
      </c>
      <c r="K19" s="62">
        <v>371</v>
      </c>
      <c r="L19" s="62">
        <v>101</v>
      </c>
      <c r="M19" s="25">
        <v>241</v>
      </c>
      <c r="N19" s="25">
        <v>210</v>
      </c>
      <c r="O19" s="25">
        <v>159</v>
      </c>
      <c r="P19" s="25">
        <v>174</v>
      </c>
      <c r="Q19" s="25">
        <v>132</v>
      </c>
      <c r="R19" s="25">
        <v>28</v>
      </c>
      <c r="S19" s="25">
        <v>104</v>
      </c>
      <c r="T19" s="25">
        <v>60</v>
      </c>
      <c r="U19" s="25">
        <v>129</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542</v>
      </c>
      <c r="J20" s="65">
        <v>1309</v>
      </c>
      <c r="K20" s="63">
        <v>371</v>
      </c>
      <c r="L20" s="63">
        <v>101</v>
      </c>
      <c r="M20" s="45">
        <v>241</v>
      </c>
      <c r="N20" s="45">
        <v>210</v>
      </c>
      <c r="O20" s="45">
        <v>159</v>
      </c>
      <c r="P20" s="45">
        <v>174</v>
      </c>
      <c r="Q20" s="45">
        <v>132</v>
      </c>
      <c r="R20" s="45">
        <v>28</v>
      </c>
      <c r="S20" s="45">
        <v>104</v>
      </c>
      <c r="T20" s="45">
        <v>60</v>
      </c>
      <c r="U20" s="45">
        <v>129</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628</v>
      </c>
      <c r="J22" s="64">
        <v>1180</v>
      </c>
      <c r="K22" s="64">
        <v>1016</v>
      </c>
      <c r="L22" s="62">
        <v>907</v>
      </c>
      <c r="M22" s="25">
        <v>721</v>
      </c>
      <c r="N22" s="25">
        <v>696</v>
      </c>
      <c r="O22" s="25">
        <v>613</v>
      </c>
      <c r="P22" s="25">
        <v>574</v>
      </c>
      <c r="Q22" s="25">
        <v>401</v>
      </c>
      <c r="R22" s="25">
        <v>412</v>
      </c>
      <c r="S22" s="25">
        <v>328</v>
      </c>
      <c r="T22" s="25">
        <v>250</v>
      </c>
      <c r="U22" s="25">
        <v>250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628</v>
      </c>
      <c r="J23" s="65">
        <v>1180</v>
      </c>
      <c r="K23" s="65">
        <v>1016</v>
      </c>
      <c r="L23" s="63">
        <v>907</v>
      </c>
      <c r="M23" s="45">
        <v>721</v>
      </c>
      <c r="N23" s="45">
        <v>696</v>
      </c>
      <c r="O23" s="45">
        <v>613</v>
      </c>
      <c r="P23" s="45">
        <v>574</v>
      </c>
      <c r="Q23" s="45">
        <v>401</v>
      </c>
      <c r="R23" s="45">
        <v>412</v>
      </c>
      <c r="S23" s="45">
        <v>328</v>
      </c>
      <c r="T23" s="45">
        <v>250</v>
      </c>
      <c r="U23" s="45">
        <v>250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757</v>
      </c>
      <c r="J25" s="62">
        <v>757</v>
      </c>
      <c r="K25" s="62">
        <v>530</v>
      </c>
      <c r="L25" s="62">
        <v>210</v>
      </c>
      <c r="M25" s="25">
        <v>427</v>
      </c>
      <c r="N25" s="25">
        <v>235</v>
      </c>
      <c r="O25" s="25">
        <v>227</v>
      </c>
      <c r="P25" s="25">
        <v>213</v>
      </c>
      <c r="Q25" s="25">
        <v>160</v>
      </c>
      <c r="R25" s="25">
        <v>17</v>
      </c>
      <c r="S25" s="25">
        <v>188</v>
      </c>
      <c r="T25" s="25">
        <v>138</v>
      </c>
      <c r="U25" s="25">
        <v>129</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757</v>
      </c>
      <c r="J26" s="63">
        <v>757</v>
      </c>
      <c r="K26" s="63">
        <v>530</v>
      </c>
      <c r="L26" s="63">
        <v>210</v>
      </c>
      <c r="M26" s="45">
        <v>427</v>
      </c>
      <c r="N26" s="45">
        <v>235</v>
      </c>
      <c r="O26" s="45">
        <v>227</v>
      </c>
      <c r="P26" s="45">
        <v>213</v>
      </c>
      <c r="Q26" s="45">
        <v>160</v>
      </c>
      <c r="R26" s="45">
        <v>17</v>
      </c>
      <c r="S26" s="45">
        <v>188</v>
      </c>
      <c r="T26" s="45">
        <v>138</v>
      </c>
      <c r="U26" s="45">
        <v>129</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10:AS11"/>
    <mergeCell ref="AS13:AS14"/>
    <mergeCell ref="E10:E11"/>
    <mergeCell ref="A1:AS1"/>
    <mergeCell ref="F2:G2"/>
    <mergeCell ref="A4:AS4"/>
    <mergeCell ref="A5:AS5"/>
    <mergeCell ref="A6:A9"/>
    <mergeCell ref="B6:H6"/>
    <mergeCell ref="I6:AR6"/>
    <mergeCell ref="AS6:AS9"/>
    <mergeCell ref="B7:D7"/>
    <mergeCell ref="E7:H7"/>
    <mergeCell ref="I7:AR7"/>
    <mergeCell ref="B8:AR8"/>
    <mergeCell ref="F10:F11"/>
    <mergeCell ref="G10:G11"/>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AS25:AS26"/>
    <mergeCell ref="I29:L29"/>
    <mergeCell ref="B34:M34"/>
    <mergeCell ref="B35:G35"/>
    <mergeCell ref="H35:M35"/>
  </mergeCells>
  <conditionalFormatting sqref="AS10">
    <cfRule type="cellIs" dxfId="1087" priority="15" operator="greaterThan">
      <formula>95%</formula>
    </cfRule>
    <cfRule type="cellIs" dxfId="1086" priority="16" operator="greaterThanOrEqual">
      <formula>90%</formula>
    </cfRule>
    <cfRule type="cellIs" dxfId="1085" priority="17" operator="lessThan">
      <formula>89.99%</formula>
    </cfRule>
  </conditionalFormatting>
  <conditionalFormatting sqref="AS13">
    <cfRule type="cellIs" dxfId="1084" priority="12" operator="greaterThan">
      <formula>95%</formula>
    </cfRule>
    <cfRule type="cellIs" dxfId="1083" priority="13" operator="greaterThanOrEqual">
      <formula>90%</formula>
    </cfRule>
    <cfRule type="cellIs" dxfId="1082" priority="14" operator="lessThan">
      <formula>89.99%</formula>
    </cfRule>
  </conditionalFormatting>
  <conditionalFormatting sqref="AS16">
    <cfRule type="cellIs" dxfId="1081" priority="9" operator="greaterThan">
      <formula>95%</formula>
    </cfRule>
    <cfRule type="cellIs" dxfId="1080" priority="10" operator="greaterThanOrEqual">
      <formula>90%</formula>
    </cfRule>
    <cfRule type="cellIs" dxfId="1079" priority="11" operator="lessThan">
      <formula>89.99%</formula>
    </cfRule>
  </conditionalFormatting>
  <conditionalFormatting sqref="AS19">
    <cfRule type="cellIs" dxfId="1078" priority="6" operator="greaterThan">
      <formula>95%</formula>
    </cfRule>
    <cfRule type="cellIs" dxfId="1077" priority="7" operator="greaterThanOrEqual">
      <formula>90%</formula>
    </cfRule>
    <cfRule type="cellIs" dxfId="1076" priority="8" operator="lessThan">
      <formula>89.99%</formula>
    </cfRule>
  </conditionalFormatting>
  <conditionalFormatting sqref="AS22">
    <cfRule type="cellIs" dxfId="1075" priority="1" operator="greaterThanOrEqual">
      <formula>100%</formula>
    </cfRule>
    <cfRule type="cellIs" dxfId="1074" priority="2" operator="lessThan">
      <formula>99.99%</formula>
    </cfRule>
  </conditionalFormatting>
  <conditionalFormatting sqref="AS25">
    <cfRule type="cellIs" dxfId="1073" priority="3" operator="greaterThan">
      <formula>95%</formula>
    </cfRule>
    <cfRule type="cellIs" dxfId="1072" priority="4" operator="greaterThanOrEqual">
      <formula>90%</formula>
    </cfRule>
    <cfRule type="cellIs" dxfId="1071" priority="5" operator="lessThan">
      <formula>89.99%</formula>
    </cfRule>
  </conditionalFormatting>
  <conditionalFormatting sqref="I21:AR21">
    <cfRule type="colorScale" priority="101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58B77321-7839-423E-9CD4-3A0D3F7D7AA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0070C0"/>
  </sheetPr>
  <dimension ref="A1:BE48"/>
  <sheetViews>
    <sheetView showGridLines="0" topLeftCell="AM17" zoomScale="85" zoomScaleNormal="85" workbookViewId="0">
      <selection activeCell="N25" sqref="N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7</v>
      </c>
      <c r="F2" s="81" t="s">
        <v>90</v>
      </c>
      <c r="G2" s="81"/>
      <c r="H2" s="22">
        <v>150751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310</v>
      </c>
      <c r="J10" s="66">
        <v>803</v>
      </c>
      <c r="K10" s="66">
        <v>647</v>
      </c>
      <c r="L10" s="66">
        <v>109</v>
      </c>
      <c r="M10" s="66">
        <v>542</v>
      </c>
      <c r="N10" s="66">
        <v>560</v>
      </c>
      <c r="O10" s="66">
        <v>554</v>
      </c>
      <c r="P10" s="25">
        <v>495</v>
      </c>
      <c r="Q10" s="25">
        <v>434</v>
      </c>
      <c r="R10" s="25">
        <v>53</v>
      </c>
      <c r="S10" s="25">
        <v>264</v>
      </c>
      <c r="T10" s="25">
        <v>260</v>
      </c>
      <c r="U10" s="25">
        <v>321</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0.98057896665445221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71">
        <v>313</v>
      </c>
      <c r="J11" s="67">
        <v>810</v>
      </c>
      <c r="K11" s="67">
        <v>672</v>
      </c>
      <c r="L11" s="67">
        <v>111</v>
      </c>
      <c r="M11" s="67">
        <v>563</v>
      </c>
      <c r="N11" s="67">
        <v>568</v>
      </c>
      <c r="O11" s="67">
        <v>554</v>
      </c>
      <c r="P11" s="45">
        <v>507</v>
      </c>
      <c r="Q11" s="45">
        <v>446</v>
      </c>
      <c r="R11" s="45">
        <v>56</v>
      </c>
      <c r="S11" s="45">
        <v>264</v>
      </c>
      <c r="T11" s="45">
        <v>264</v>
      </c>
      <c r="U11" s="45">
        <v>330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6">
        <v>310</v>
      </c>
      <c r="J13" s="66">
        <v>801</v>
      </c>
      <c r="K13" s="66">
        <v>646</v>
      </c>
      <c r="L13" s="66">
        <v>109</v>
      </c>
      <c r="M13" s="62">
        <v>542</v>
      </c>
      <c r="N13" s="25">
        <v>560</v>
      </c>
      <c r="O13" s="25">
        <v>554</v>
      </c>
      <c r="P13" s="25">
        <v>495</v>
      </c>
      <c r="Q13" s="25">
        <v>434</v>
      </c>
      <c r="R13" s="25">
        <v>53</v>
      </c>
      <c r="S13" s="25">
        <v>264</v>
      </c>
      <c r="T13" s="25">
        <v>258</v>
      </c>
      <c r="U13" s="25">
        <v>320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0.9988789237668162</v>
      </c>
    </row>
    <row r="14" spans="1:57" s="3" customFormat="1" ht="50.1" customHeight="1">
      <c r="A14" s="132"/>
      <c r="B14" s="134"/>
      <c r="C14" s="131"/>
      <c r="D14" s="135"/>
      <c r="E14" s="131"/>
      <c r="F14" s="136"/>
      <c r="G14" s="137"/>
      <c r="H14" s="27" t="str">
        <f>'PANEL DE CONTROL DISTRITAL'!H13</f>
        <v>Número de trámites aplicados</v>
      </c>
      <c r="I14" s="67">
        <v>310</v>
      </c>
      <c r="J14" s="67">
        <v>803</v>
      </c>
      <c r="K14" s="67">
        <v>647</v>
      </c>
      <c r="L14" s="67">
        <v>109</v>
      </c>
      <c r="M14" s="71">
        <v>542</v>
      </c>
      <c r="N14" s="45">
        <v>560</v>
      </c>
      <c r="O14" s="45">
        <v>554</v>
      </c>
      <c r="P14" s="45">
        <v>495</v>
      </c>
      <c r="Q14" s="45">
        <v>434</v>
      </c>
      <c r="R14" s="45">
        <v>53</v>
      </c>
      <c r="S14" s="45">
        <v>264</v>
      </c>
      <c r="T14" s="45">
        <v>260</v>
      </c>
      <c r="U14" s="45">
        <v>321</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6">
        <v>310</v>
      </c>
      <c r="J16" s="66">
        <v>803</v>
      </c>
      <c r="K16" s="66">
        <v>647</v>
      </c>
      <c r="L16" s="66">
        <v>109</v>
      </c>
      <c r="M16" s="62">
        <v>542</v>
      </c>
      <c r="N16" s="25">
        <v>560</v>
      </c>
      <c r="O16" s="25">
        <v>554</v>
      </c>
      <c r="P16" s="25">
        <v>495</v>
      </c>
      <c r="Q16" s="25">
        <v>434</v>
      </c>
      <c r="R16" s="25">
        <v>53</v>
      </c>
      <c r="S16" s="25">
        <v>264</v>
      </c>
      <c r="T16" s="25">
        <v>260</v>
      </c>
      <c r="U16" s="25">
        <v>321</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67">
        <v>310</v>
      </c>
      <c r="J17" s="67">
        <v>803</v>
      </c>
      <c r="K17" s="67">
        <v>647</v>
      </c>
      <c r="L17" s="67">
        <v>109</v>
      </c>
      <c r="M17" s="71">
        <v>542</v>
      </c>
      <c r="N17" s="45">
        <v>560</v>
      </c>
      <c r="O17" s="45">
        <v>554</v>
      </c>
      <c r="P17" s="45">
        <v>495</v>
      </c>
      <c r="Q17" s="45">
        <v>434</v>
      </c>
      <c r="R17" s="45">
        <v>53</v>
      </c>
      <c r="S17" s="45">
        <v>264</v>
      </c>
      <c r="T17" s="45">
        <v>260</v>
      </c>
      <c r="U17" s="45">
        <v>321</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6">
        <v>1116</v>
      </c>
      <c r="J19" s="66">
        <v>2901</v>
      </c>
      <c r="K19" s="66">
        <v>922</v>
      </c>
      <c r="L19" s="66">
        <v>256</v>
      </c>
      <c r="M19" s="62">
        <v>634</v>
      </c>
      <c r="N19" s="25">
        <v>556</v>
      </c>
      <c r="O19" s="25">
        <v>564</v>
      </c>
      <c r="P19" s="25">
        <v>533</v>
      </c>
      <c r="Q19" s="25">
        <v>432</v>
      </c>
      <c r="R19" s="25">
        <v>106</v>
      </c>
      <c r="S19" s="25">
        <v>302</v>
      </c>
      <c r="T19" s="25">
        <v>198</v>
      </c>
      <c r="U19" s="25">
        <v>401</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67">
        <v>1116</v>
      </c>
      <c r="J20" s="67">
        <v>2901</v>
      </c>
      <c r="K20" s="67">
        <v>922</v>
      </c>
      <c r="L20" s="67">
        <v>256</v>
      </c>
      <c r="M20" s="71">
        <v>634</v>
      </c>
      <c r="N20" s="45">
        <v>556</v>
      </c>
      <c r="O20" s="45">
        <v>564</v>
      </c>
      <c r="P20" s="45">
        <v>533</v>
      </c>
      <c r="Q20" s="45">
        <v>432</v>
      </c>
      <c r="R20" s="45">
        <v>106</v>
      </c>
      <c r="S20" s="45">
        <v>302</v>
      </c>
      <c r="T20" s="45">
        <v>198</v>
      </c>
      <c r="U20" s="45">
        <v>401</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6">
        <v>1601</v>
      </c>
      <c r="J22" s="66">
        <v>2471</v>
      </c>
      <c r="K22" s="66">
        <v>2236</v>
      </c>
      <c r="L22" s="66">
        <v>2075</v>
      </c>
      <c r="M22" s="62">
        <v>1668</v>
      </c>
      <c r="N22" s="25">
        <v>1565</v>
      </c>
      <c r="O22" s="25">
        <v>1323</v>
      </c>
      <c r="P22" s="25">
        <v>1048</v>
      </c>
      <c r="Q22" s="25">
        <v>683</v>
      </c>
      <c r="R22" s="25">
        <v>696</v>
      </c>
      <c r="S22" s="25">
        <v>614</v>
      </c>
      <c r="T22" s="25">
        <v>491</v>
      </c>
      <c r="U22" s="25">
        <v>542</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67">
        <v>1601</v>
      </c>
      <c r="J23" s="67">
        <v>2471</v>
      </c>
      <c r="K23" s="67">
        <v>2236</v>
      </c>
      <c r="L23" s="67">
        <v>2075</v>
      </c>
      <c r="M23" s="71">
        <v>1668</v>
      </c>
      <c r="N23" s="45">
        <v>1565</v>
      </c>
      <c r="O23" s="45">
        <v>1323</v>
      </c>
      <c r="P23" s="45">
        <v>1048</v>
      </c>
      <c r="Q23" s="45">
        <v>683</v>
      </c>
      <c r="R23" s="45">
        <v>696</v>
      </c>
      <c r="S23" s="45">
        <v>614</v>
      </c>
      <c r="T23" s="45">
        <v>491</v>
      </c>
      <c r="U23" s="45">
        <v>542</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6">
        <v>1638</v>
      </c>
      <c r="J25" s="66">
        <v>2031</v>
      </c>
      <c r="K25" s="66">
        <v>1147</v>
      </c>
      <c r="L25" s="66">
        <v>417</v>
      </c>
      <c r="M25" s="62">
        <v>1041</v>
      </c>
      <c r="N25" s="25">
        <v>659</v>
      </c>
      <c r="O25" s="25">
        <v>777</v>
      </c>
      <c r="P25" s="25">
        <v>808</v>
      </c>
      <c r="Q25" s="25">
        <v>526</v>
      </c>
      <c r="R25" s="25">
        <v>93</v>
      </c>
      <c r="S25" s="25">
        <v>384</v>
      </c>
      <c r="T25" s="25">
        <v>321</v>
      </c>
      <c r="U25" s="25">
        <v>350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0.99931365820178453</v>
      </c>
    </row>
    <row r="26" spans="1:57" ht="50.1" customHeight="1">
      <c r="A26" s="132"/>
      <c r="B26" s="134"/>
      <c r="C26" s="131"/>
      <c r="D26" s="135"/>
      <c r="E26" s="131"/>
      <c r="F26" s="136"/>
      <c r="G26" s="137"/>
      <c r="H26" s="27" t="str">
        <f>'PANEL DE CONTROL DISTRITAL'!H25</f>
        <v xml:space="preserve"> Total de credenciales solicitadas</v>
      </c>
      <c r="I26" s="67">
        <v>1641</v>
      </c>
      <c r="J26" s="67">
        <v>2031</v>
      </c>
      <c r="K26" s="67">
        <v>1149</v>
      </c>
      <c r="L26" s="67">
        <v>417</v>
      </c>
      <c r="M26" s="71">
        <v>1041</v>
      </c>
      <c r="N26" s="45">
        <v>660</v>
      </c>
      <c r="O26" s="45">
        <v>778</v>
      </c>
      <c r="P26" s="45">
        <v>808</v>
      </c>
      <c r="Q26" s="45">
        <v>526</v>
      </c>
      <c r="R26" s="45">
        <v>93</v>
      </c>
      <c r="S26" s="45">
        <v>384</v>
      </c>
      <c r="T26" s="45">
        <v>321</v>
      </c>
      <c r="U26" s="45">
        <v>350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F25:F26"/>
    <mergeCell ref="G25:G26"/>
    <mergeCell ref="AS25:AS26"/>
    <mergeCell ref="I29:L29"/>
    <mergeCell ref="B34:M34"/>
    <mergeCell ref="A25:A26"/>
    <mergeCell ref="B25:B26"/>
    <mergeCell ref="C25:C26"/>
    <mergeCell ref="D25:D26"/>
    <mergeCell ref="E25:E26"/>
    <mergeCell ref="A1:AS1"/>
    <mergeCell ref="F2:G2"/>
    <mergeCell ref="A4:AS4"/>
    <mergeCell ref="A5:AS5"/>
    <mergeCell ref="F10:F11"/>
    <mergeCell ref="G10:G11"/>
    <mergeCell ref="AS10:AS11"/>
    <mergeCell ref="A6:A9"/>
    <mergeCell ref="B6:H6"/>
    <mergeCell ref="I6:AR6"/>
    <mergeCell ref="AS6:AS9"/>
    <mergeCell ref="B7:D7"/>
    <mergeCell ref="E7:H7"/>
    <mergeCell ref="I7:AR7"/>
    <mergeCell ref="B8:AR8"/>
    <mergeCell ref="A12:AS12"/>
    <mergeCell ref="A10:A11"/>
    <mergeCell ref="B10:B11"/>
    <mergeCell ref="C10:C11"/>
    <mergeCell ref="D10:D11"/>
    <mergeCell ref="E10:E11"/>
    <mergeCell ref="F13:F14"/>
    <mergeCell ref="G13:G14"/>
    <mergeCell ref="AS13:AS14"/>
    <mergeCell ref="A15:AS15"/>
    <mergeCell ref="A13:A14"/>
    <mergeCell ref="B13:B14"/>
    <mergeCell ref="C13:C14"/>
    <mergeCell ref="D13:D14"/>
    <mergeCell ref="E13:E14"/>
    <mergeCell ref="F16:F17"/>
    <mergeCell ref="G16:G17"/>
    <mergeCell ref="AS16:AS17"/>
    <mergeCell ref="A18:AS18"/>
    <mergeCell ref="A16:A17"/>
    <mergeCell ref="B16:B17"/>
    <mergeCell ref="C16:C17"/>
    <mergeCell ref="D16:D17"/>
    <mergeCell ref="E16:E17"/>
    <mergeCell ref="F19:F20"/>
    <mergeCell ref="G19:G20"/>
    <mergeCell ref="AS19:AS20"/>
    <mergeCell ref="A19:A20"/>
    <mergeCell ref="B19:B20"/>
    <mergeCell ref="C19:C20"/>
    <mergeCell ref="D19:D20"/>
    <mergeCell ref="E19:E20"/>
    <mergeCell ref="F22:F23"/>
    <mergeCell ref="G22:G23"/>
    <mergeCell ref="AS22:AS23"/>
    <mergeCell ref="A24:AS24"/>
    <mergeCell ref="A22:A23"/>
    <mergeCell ref="B22:B23"/>
    <mergeCell ref="C22:C23"/>
    <mergeCell ref="D22:D23"/>
    <mergeCell ref="E22:E23"/>
  </mergeCells>
  <conditionalFormatting sqref="AS10">
    <cfRule type="cellIs" dxfId="1070" priority="18" operator="greaterThan">
      <formula>95%</formula>
    </cfRule>
    <cfRule type="cellIs" dxfId="1069" priority="19" operator="greaterThanOrEqual">
      <formula>90%</formula>
    </cfRule>
    <cfRule type="cellIs" dxfId="1068" priority="20" operator="lessThan">
      <formula>89.99%</formula>
    </cfRule>
  </conditionalFormatting>
  <conditionalFormatting sqref="AS13">
    <cfRule type="cellIs" dxfId="1067" priority="15" operator="greaterThan">
      <formula>95%</formula>
    </cfRule>
    <cfRule type="cellIs" dxfId="1066" priority="16" operator="greaterThanOrEqual">
      <formula>90%</formula>
    </cfRule>
    <cfRule type="cellIs" dxfId="1065" priority="17" operator="lessThan">
      <formula>89.99%</formula>
    </cfRule>
  </conditionalFormatting>
  <conditionalFormatting sqref="AS16">
    <cfRule type="cellIs" dxfId="1064" priority="12" operator="greaterThan">
      <formula>95%</formula>
    </cfRule>
    <cfRule type="cellIs" dxfId="1063" priority="13" operator="greaterThanOrEqual">
      <formula>90%</formula>
    </cfRule>
    <cfRule type="cellIs" dxfId="1062" priority="14" operator="lessThan">
      <formula>89.99%</formula>
    </cfRule>
  </conditionalFormatting>
  <conditionalFormatting sqref="AS19">
    <cfRule type="cellIs" dxfId="1061" priority="9" operator="greaterThan">
      <formula>95%</formula>
    </cfRule>
    <cfRule type="cellIs" dxfId="1060" priority="10" operator="greaterThanOrEqual">
      <formula>90%</formula>
    </cfRule>
    <cfRule type="cellIs" dxfId="1059" priority="11" operator="lessThan">
      <formula>89.99%</formula>
    </cfRule>
  </conditionalFormatting>
  <conditionalFormatting sqref="AS22">
    <cfRule type="cellIs" dxfId="1058" priority="1" operator="greaterThanOrEqual">
      <formula>100%</formula>
    </cfRule>
    <cfRule type="cellIs" dxfId="1057" priority="2" operator="lessThan">
      <formula>99.99%</formula>
    </cfRule>
  </conditionalFormatting>
  <conditionalFormatting sqref="AS25">
    <cfRule type="cellIs" dxfId="1056" priority="3" operator="greaterThan">
      <formula>95%</formula>
    </cfRule>
    <cfRule type="cellIs" dxfId="1055" priority="4" operator="greaterThanOrEqual">
      <formula>90%</formula>
    </cfRule>
    <cfRule type="cellIs" dxfId="1054" priority="5" operator="lessThan">
      <formula>89.99%</formula>
    </cfRule>
  </conditionalFormatting>
  <conditionalFormatting sqref="I21:AR21">
    <cfRule type="colorScale" priority="101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98ABAE10-295B-48A5-9A48-A26CB9D230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5EE05C-FFD6-4236-9201-3B9982CFBDE4}">
  <sheetPr>
    <tabColor rgb="FF7030A0"/>
  </sheetPr>
  <dimension ref="A1:BE48"/>
  <sheetViews>
    <sheetView showGridLines="0" topLeftCell="AL1" zoomScale="85" zoomScaleNormal="85" workbookViewId="0">
      <selection activeCell="AU25" sqref="AU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8</v>
      </c>
      <c r="F2" s="81" t="s">
        <v>90</v>
      </c>
      <c r="G2" s="81"/>
      <c r="H2" s="22">
        <v>150851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310</v>
      </c>
      <c r="J10" s="62">
        <v>599</v>
      </c>
      <c r="K10" s="62">
        <v>463</v>
      </c>
      <c r="L10" s="62">
        <v>65</v>
      </c>
      <c r="M10" s="25">
        <v>307</v>
      </c>
      <c r="N10" s="25">
        <v>321</v>
      </c>
      <c r="O10" s="25">
        <v>264</v>
      </c>
      <c r="P10" s="25">
        <v>308</v>
      </c>
      <c r="Q10" s="25">
        <v>263</v>
      </c>
      <c r="R10" s="25">
        <v>43</v>
      </c>
      <c r="S10" s="25">
        <v>186</v>
      </c>
      <c r="T10" s="25">
        <v>175</v>
      </c>
      <c r="U10" s="25">
        <v>250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310</v>
      </c>
      <c r="J11" s="63">
        <v>599</v>
      </c>
      <c r="K11" s="63">
        <v>463</v>
      </c>
      <c r="L11" s="63">
        <v>65</v>
      </c>
      <c r="M11" s="45">
        <v>307</v>
      </c>
      <c r="N11" s="45">
        <v>321</v>
      </c>
      <c r="O11" s="45">
        <v>264</v>
      </c>
      <c r="P11" s="45">
        <v>308</v>
      </c>
      <c r="Q11" s="45">
        <v>263</v>
      </c>
      <c r="R11" s="45">
        <v>43</v>
      </c>
      <c r="S11" s="45">
        <v>186</v>
      </c>
      <c r="T11" s="45">
        <v>175</v>
      </c>
      <c r="U11" s="45">
        <v>250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310</v>
      </c>
      <c r="J13" s="62">
        <v>598</v>
      </c>
      <c r="K13" s="62">
        <v>463</v>
      </c>
      <c r="L13" s="62">
        <v>65</v>
      </c>
      <c r="M13" s="25">
        <v>306</v>
      </c>
      <c r="N13" s="25">
        <v>321</v>
      </c>
      <c r="O13" s="25">
        <v>263</v>
      </c>
      <c r="P13" s="25">
        <v>308</v>
      </c>
      <c r="Q13" s="25">
        <v>263</v>
      </c>
      <c r="R13" s="25">
        <v>43</v>
      </c>
      <c r="S13" s="25">
        <v>186</v>
      </c>
      <c r="T13" s="25">
        <v>175</v>
      </c>
      <c r="U13" s="25">
        <v>250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0.99915588069780525</v>
      </c>
    </row>
    <row r="14" spans="1:57" s="3" customFormat="1" ht="50.1" customHeight="1" thickTop="1" thickBot="1">
      <c r="A14" s="132"/>
      <c r="B14" s="134"/>
      <c r="C14" s="131"/>
      <c r="D14" s="135"/>
      <c r="E14" s="131"/>
      <c r="F14" s="136"/>
      <c r="G14" s="137"/>
      <c r="H14" s="27" t="str">
        <f>'PANEL DE CONTROL DISTRITAL'!H13</f>
        <v>Número de trámites aplicados</v>
      </c>
      <c r="I14" s="63">
        <v>310</v>
      </c>
      <c r="J14" s="63">
        <v>599</v>
      </c>
      <c r="K14" s="63">
        <v>463</v>
      </c>
      <c r="L14" s="63">
        <v>65</v>
      </c>
      <c r="M14" s="45">
        <v>307</v>
      </c>
      <c r="N14" s="45">
        <v>321</v>
      </c>
      <c r="O14" s="45">
        <v>264</v>
      </c>
      <c r="P14" s="45">
        <v>308</v>
      </c>
      <c r="Q14" s="45">
        <v>263</v>
      </c>
      <c r="R14" s="45">
        <v>43</v>
      </c>
      <c r="S14" s="45">
        <v>186</v>
      </c>
      <c r="T14" s="45">
        <v>175</v>
      </c>
      <c r="U14" s="45">
        <v>250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310</v>
      </c>
      <c r="J16" s="62">
        <v>598</v>
      </c>
      <c r="K16" s="62">
        <v>463</v>
      </c>
      <c r="L16" s="62">
        <v>65</v>
      </c>
      <c r="M16" s="25">
        <v>307</v>
      </c>
      <c r="N16" s="25">
        <v>321</v>
      </c>
      <c r="O16" s="25">
        <v>264</v>
      </c>
      <c r="P16" s="25">
        <v>308</v>
      </c>
      <c r="Q16" s="25">
        <v>263</v>
      </c>
      <c r="R16" s="25">
        <v>43</v>
      </c>
      <c r="S16" s="25">
        <v>186</v>
      </c>
      <c r="T16" s="25">
        <v>175</v>
      </c>
      <c r="U16" s="25">
        <v>250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0.99971862689926838</v>
      </c>
    </row>
    <row r="17" spans="1:57" s="3" customFormat="1" ht="50.1" customHeight="1" thickTop="1" thickBot="1">
      <c r="A17" s="132"/>
      <c r="B17" s="134"/>
      <c r="C17" s="131"/>
      <c r="D17" s="135"/>
      <c r="E17" s="131"/>
      <c r="F17" s="136"/>
      <c r="G17" s="137"/>
      <c r="H17" s="27" t="str">
        <f>'PANEL DE CONTROL DISTRITAL'!H16</f>
        <v>Total de Archivos de Transacción procesados</v>
      </c>
      <c r="I17" s="63">
        <v>310</v>
      </c>
      <c r="J17" s="63">
        <v>599</v>
      </c>
      <c r="K17" s="63">
        <v>463</v>
      </c>
      <c r="L17" s="63">
        <v>65</v>
      </c>
      <c r="M17" s="45">
        <v>307</v>
      </c>
      <c r="N17" s="45">
        <v>321</v>
      </c>
      <c r="O17" s="45">
        <v>264</v>
      </c>
      <c r="P17" s="45">
        <v>308</v>
      </c>
      <c r="Q17" s="45">
        <v>263</v>
      </c>
      <c r="R17" s="45">
        <v>43</v>
      </c>
      <c r="S17" s="45">
        <v>186</v>
      </c>
      <c r="T17" s="45">
        <v>175</v>
      </c>
      <c r="U17" s="45">
        <v>250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842</v>
      </c>
      <c r="J19" s="64">
        <v>2041</v>
      </c>
      <c r="K19" s="62">
        <v>752</v>
      </c>
      <c r="L19" s="62">
        <v>153</v>
      </c>
      <c r="M19" s="25">
        <v>380</v>
      </c>
      <c r="N19" s="25">
        <v>342</v>
      </c>
      <c r="O19" s="25">
        <v>270</v>
      </c>
      <c r="P19" s="25">
        <v>292</v>
      </c>
      <c r="Q19" s="25">
        <v>282</v>
      </c>
      <c r="R19" s="25">
        <v>62</v>
      </c>
      <c r="S19" s="25">
        <v>200</v>
      </c>
      <c r="T19" s="25">
        <v>145</v>
      </c>
      <c r="U19" s="25">
        <v>274</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842</v>
      </c>
      <c r="J20" s="65">
        <v>2041</v>
      </c>
      <c r="K20" s="63">
        <v>752</v>
      </c>
      <c r="L20" s="63">
        <v>153</v>
      </c>
      <c r="M20" s="45">
        <v>380</v>
      </c>
      <c r="N20" s="45">
        <v>342</v>
      </c>
      <c r="O20" s="45">
        <v>270</v>
      </c>
      <c r="P20" s="45">
        <v>292</v>
      </c>
      <c r="Q20" s="45">
        <v>282</v>
      </c>
      <c r="R20" s="45">
        <v>62</v>
      </c>
      <c r="S20" s="45">
        <v>200</v>
      </c>
      <c r="T20" s="45">
        <v>145</v>
      </c>
      <c r="U20" s="45">
        <v>274</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1291</v>
      </c>
      <c r="J22" s="64">
        <v>1712</v>
      </c>
      <c r="K22" s="64">
        <v>1680</v>
      </c>
      <c r="L22" s="64">
        <v>1583</v>
      </c>
      <c r="M22" s="25">
        <v>1146</v>
      </c>
      <c r="N22" s="25">
        <v>890</v>
      </c>
      <c r="O22" s="25">
        <v>669</v>
      </c>
      <c r="P22" s="25">
        <v>605</v>
      </c>
      <c r="Q22" s="25">
        <v>321</v>
      </c>
      <c r="R22" s="25">
        <v>361</v>
      </c>
      <c r="S22" s="25">
        <v>355</v>
      </c>
      <c r="T22" s="25">
        <v>341</v>
      </c>
      <c r="U22" s="25">
        <v>406</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1291</v>
      </c>
      <c r="J23" s="65">
        <v>1712</v>
      </c>
      <c r="K23" s="65">
        <v>1680</v>
      </c>
      <c r="L23" s="65">
        <v>1583</v>
      </c>
      <c r="M23" s="45">
        <v>1146</v>
      </c>
      <c r="N23" s="45">
        <v>890</v>
      </c>
      <c r="O23" s="45">
        <v>669</v>
      </c>
      <c r="P23" s="45">
        <v>605</v>
      </c>
      <c r="Q23" s="45">
        <v>321</v>
      </c>
      <c r="R23" s="45">
        <v>361</v>
      </c>
      <c r="S23" s="45">
        <v>355</v>
      </c>
      <c r="T23" s="45">
        <v>341</v>
      </c>
      <c r="U23" s="45">
        <v>406</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1548</v>
      </c>
      <c r="J25" s="62">
        <v>671</v>
      </c>
      <c r="K25" s="62">
        <v>261</v>
      </c>
      <c r="L25" s="62">
        <v>83</v>
      </c>
      <c r="M25" s="25">
        <v>817</v>
      </c>
      <c r="N25" s="25">
        <v>588</v>
      </c>
      <c r="O25" s="25">
        <v>451</v>
      </c>
      <c r="P25" s="25">
        <v>356</v>
      </c>
      <c r="Q25" s="25">
        <v>355</v>
      </c>
      <c r="R25" s="25">
        <v>22</v>
      </c>
      <c r="S25" s="25">
        <v>206</v>
      </c>
      <c r="T25" s="25">
        <v>159</v>
      </c>
      <c r="U25" s="25">
        <v>209</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1548</v>
      </c>
      <c r="J26" s="63">
        <v>671</v>
      </c>
      <c r="K26" s="63">
        <v>261</v>
      </c>
      <c r="L26" s="63">
        <v>83</v>
      </c>
      <c r="M26" s="45">
        <v>817</v>
      </c>
      <c r="N26" s="45">
        <v>588</v>
      </c>
      <c r="O26" s="45">
        <v>451</v>
      </c>
      <c r="P26" s="45">
        <v>356</v>
      </c>
      <c r="Q26" s="45">
        <v>355</v>
      </c>
      <c r="R26" s="45">
        <v>22</v>
      </c>
      <c r="S26" s="45">
        <v>206</v>
      </c>
      <c r="T26" s="45">
        <v>159</v>
      </c>
      <c r="U26" s="45">
        <v>209</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1053" priority="18" operator="greaterThan">
      <formula>95%</formula>
    </cfRule>
    <cfRule type="cellIs" dxfId="1052" priority="19" operator="greaterThanOrEqual">
      <formula>90%</formula>
    </cfRule>
    <cfRule type="cellIs" dxfId="1051" priority="20" operator="lessThan">
      <formula>89.99%</formula>
    </cfRule>
  </conditionalFormatting>
  <conditionalFormatting sqref="AS13">
    <cfRule type="cellIs" dxfId="1050" priority="15" operator="greaterThan">
      <formula>95%</formula>
    </cfRule>
    <cfRule type="cellIs" dxfId="1049" priority="16" operator="greaterThanOrEqual">
      <formula>90%</formula>
    </cfRule>
    <cfRule type="cellIs" dxfId="1048" priority="17" operator="lessThan">
      <formula>89.99%</formula>
    </cfRule>
  </conditionalFormatting>
  <conditionalFormatting sqref="AS16">
    <cfRule type="cellIs" dxfId="1047" priority="12" operator="greaterThan">
      <formula>95%</formula>
    </cfRule>
    <cfRule type="cellIs" dxfId="1046" priority="13" operator="greaterThanOrEqual">
      <formula>90%</formula>
    </cfRule>
    <cfRule type="cellIs" dxfId="1045" priority="14" operator="lessThan">
      <formula>89.99%</formula>
    </cfRule>
  </conditionalFormatting>
  <conditionalFormatting sqref="AS19">
    <cfRule type="cellIs" dxfId="1044" priority="9" operator="greaterThan">
      <formula>95%</formula>
    </cfRule>
    <cfRule type="cellIs" dxfId="1043" priority="10" operator="greaterThanOrEqual">
      <formula>90%</formula>
    </cfRule>
    <cfRule type="cellIs" dxfId="1042" priority="11" operator="lessThan">
      <formula>89.99%</formula>
    </cfRule>
  </conditionalFormatting>
  <conditionalFormatting sqref="AS22">
    <cfRule type="cellIs" dxfId="1041" priority="1" operator="greaterThanOrEqual">
      <formula>100%</formula>
    </cfRule>
    <cfRule type="cellIs" dxfId="1040" priority="2" operator="lessThan">
      <formula>99.99%</formula>
    </cfRule>
  </conditionalFormatting>
  <conditionalFormatting sqref="AS25">
    <cfRule type="cellIs" dxfId="1039" priority="3" operator="greaterThan">
      <formula>95%</formula>
    </cfRule>
    <cfRule type="cellIs" dxfId="1038" priority="4" operator="greaterThanOrEqual">
      <formula>90%</formula>
    </cfRule>
    <cfRule type="cellIs" dxfId="1037" priority="5" operator="lessThan">
      <formula>89.99%</formula>
    </cfRule>
  </conditionalFormatting>
  <conditionalFormatting sqref="I21:AR21">
    <cfRule type="colorScale" priority="102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16E3BBF9-C7F9-443A-954F-E502B68C339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39DCEF-2775-418F-964C-C0E5FB8BCC7B}">
  <sheetPr>
    <tabColor rgb="FFC00000"/>
  </sheetPr>
  <dimension ref="A1:BE48"/>
  <sheetViews>
    <sheetView showGridLines="0" topLeftCell="F17" zoomScale="85" zoomScaleNormal="85"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9</v>
      </c>
      <c r="F2" s="81" t="s">
        <v>90</v>
      </c>
      <c r="G2" s="81"/>
      <c r="H2" s="22">
        <v>150951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232</v>
      </c>
      <c r="J10" s="66">
        <v>269</v>
      </c>
      <c r="K10" s="66">
        <v>196</v>
      </c>
      <c r="L10" s="66">
        <v>45</v>
      </c>
      <c r="M10" s="66">
        <v>118</v>
      </c>
      <c r="N10" s="66">
        <v>137</v>
      </c>
      <c r="O10" s="66">
        <v>110</v>
      </c>
      <c r="P10" s="66">
        <v>113</v>
      </c>
      <c r="Q10" s="66">
        <v>58</v>
      </c>
      <c r="R10" s="66">
        <v>11</v>
      </c>
      <c r="S10" s="66">
        <v>55</v>
      </c>
      <c r="T10" s="66">
        <v>77</v>
      </c>
      <c r="U10" s="25">
        <v>73</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71">
        <v>232</v>
      </c>
      <c r="J11" s="67">
        <v>269</v>
      </c>
      <c r="K11" s="67">
        <v>196</v>
      </c>
      <c r="L11" s="67">
        <v>45</v>
      </c>
      <c r="M11" s="67">
        <v>118</v>
      </c>
      <c r="N11" s="67">
        <v>137</v>
      </c>
      <c r="O11" s="67">
        <v>110</v>
      </c>
      <c r="P11" s="67">
        <v>113</v>
      </c>
      <c r="Q11" s="67">
        <v>58</v>
      </c>
      <c r="R11" s="67">
        <v>11</v>
      </c>
      <c r="S11" s="67">
        <v>55</v>
      </c>
      <c r="T11" s="67">
        <v>77</v>
      </c>
      <c r="U11" s="45">
        <v>73</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229</v>
      </c>
      <c r="J13" s="66">
        <v>259</v>
      </c>
      <c r="K13" s="66">
        <v>196</v>
      </c>
      <c r="L13" s="66">
        <v>45</v>
      </c>
      <c r="M13" s="66">
        <v>118</v>
      </c>
      <c r="N13" s="66">
        <v>137</v>
      </c>
      <c r="O13" s="66">
        <v>110</v>
      </c>
      <c r="P13" s="66">
        <v>113</v>
      </c>
      <c r="Q13" s="66">
        <v>58</v>
      </c>
      <c r="R13" s="66">
        <v>11</v>
      </c>
      <c r="S13" s="66">
        <v>55</v>
      </c>
      <c r="T13" s="66">
        <v>77</v>
      </c>
      <c r="U13" s="25">
        <v>73</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0.99129852744310576</v>
      </c>
    </row>
    <row r="14" spans="1:57" s="3" customFormat="1" ht="50.1" customHeight="1">
      <c r="A14" s="132"/>
      <c r="B14" s="134"/>
      <c r="C14" s="131"/>
      <c r="D14" s="135"/>
      <c r="E14" s="131"/>
      <c r="F14" s="136"/>
      <c r="G14" s="137"/>
      <c r="H14" s="27" t="str">
        <f>'PANEL DE CONTROL DISTRITAL'!H13</f>
        <v>Número de trámites aplicados</v>
      </c>
      <c r="I14" s="71">
        <v>232</v>
      </c>
      <c r="J14" s="67">
        <v>269</v>
      </c>
      <c r="K14" s="67">
        <v>196</v>
      </c>
      <c r="L14" s="67">
        <v>45</v>
      </c>
      <c r="M14" s="67">
        <v>118</v>
      </c>
      <c r="N14" s="67">
        <v>137</v>
      </c>
      <c r="O14" s="67">
        <v>110</v>
      </c>
      <c r="P14" s="67">
        <v>113</v>
      </c>
      <c r="Q14" s="67">
        <v>58</v>
      </c>
      <c r="R14" s="67">
        <v>11</v>
      </c>
      <c r="S14" s="67">
        <v>55</v>
      </c>
      <c r="T14" s="67">
        <v>77</v>
      </c>
      <c r="U14" s="45">
        <v>73</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232</v>
      </c>
      <c r="J16" s="66">
        <v>269</v>
      </c>
      <c r="K16" s="66">
        <v>196</v>
      </c>
      <c r="L16" s="66">
        <v>45</v>
      </c>
      <c r="M16" s="66">
        <v>118</v>
      </c>
      <c r="N16" s="66">
        <v>137</v>
      </c>
      <c r="O16" s="66">
        <v>110</v>
      </c>
      <c r="P16" s="66">
        <v>113</v>
      </c>
      <c r="Q16" s="66">
        <v>58</v>
      </c>
      <c r="R16" s="66">
        <v>11</v>
      </c>
      <c r="S16" s="66">
        <v>55</v>
      </c>
      <c r="T16" s="66">
        <v>77</v>
      </c>
      <c r="U16" s="25">
        <v>73</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71">
        <v>232</v>
      </c>
      <c r="J17" s="67">
        <v>269</v>
      </c>
      <c r="K17" s="67">
        <v>196</v>
      </c>
      <c r="L17" s="67">
        <v>45</v>
      </c>
      <c r="M17" s="67">
        <v>118</v>
      </c>
      <c r="N17" s="67">
        <v>137</v>
      </c>
      <c r="O17" s="67">
        <v>110</v>
      </c>
      <c r="P17" s="67">
        <v>113</v>
      </c>
      <c r="Q17" s="67">
        <v>58</v>
      </c>
      <c r="R17" s="67">
        <v>11</v>
      </c>
      <c r="S17" s="67">
        <v>55</v>
      </c>
      <c r="T17" s="67">
        <v>77</v>
      </c>
      <c r="U17" s="45">
        <v>73</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414</v>
      </c>
      <c r="J19" s="66">
        <v>1.1459999999999999</v>
      </c>
      <c r="K19" s="66">
        <v>237</v>
      </c>
      <c r="L19" s="66">
        <v>0</v>
      </c>
      <c r="M19" s="66">
        <v>333</v>
      </c>
      <c r="N19" s="66">
        <v>134</v>
      </c>
      <c r="O19" s="66">
        <v>113</v>
      </c>
      <c r="P19" s="66">
        <v>117</v>
      </c>
      <c r="Q19" s="66">
        <v>70</v>
      </c>
      <c r="R19" s="66">
        <v>0</v>
      </c>
      <c r="S19" s="66">
        <v>73</v>
      </c>
      <c r="T19" s="66">
        <v>58</v>
      </c>
      <c r="U19" s="25">
        <v>78</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71">
        <v>414</v>
      </c>
      <c r="J20" s="67">
        <v>1.1459999999999999</v>
      </c>
      <c r="K20" s="67">
        <v>237</v>
      </c>
      <c r="L20" s="67">
        <v>0</v>
      </c>
      <c r="M20" s="67">
        <v>333</v>
      </c>
      <c r="N20" s="67">
        <v>134</v>
      </c>
      <c r="O20" s="67">
        <v>113</v>
      </c>
      <c r="P20" s="67">
        <v>117</v>
      </c>
      <c r="Q20" s="67">
        <v>70</v>
      </c>
      <c r="R20" s="67">
        <v>0</v>
      </c>
      <c r="S20" s="67">
        <v>73</v>
      </c>
      <c r="T20" s="67">
        <v>58</v>
      </c>
      <c r="U20" s="45">
        <v>78</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986</v>
      </c>
      <c r="J22" s="66">
        <v>714</v>
      </c>
      <c r="K22" s="66">
        <v>1.165</v>
      </c>
      <c r="L22" s="66">
        <v>929</v>
      </c>
      <c r="M22" s="66">
        <v>613</v>
      </c>
      <c r="N22" s="66">
        <v>390</v>
      </c>
      <c r="O22" s="66">
        <v>215</v>
      </c>
      <c r="P22" s="66">
        <v>139</v>
      </c>
      <c r="Q22" s="66">
        <v>83</v>
      </c>
      <c r="R22" s="66">
        <v>66</v>
      </c>
      <c r="S22" s="66">
        <v>73</v>
      </c>
      <c r="T22" s="66">
        <v>67</v>
      </c>
      <c r="U22" s="25">
        <v>81</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71">
        <v>986</v>
      </c>
      <c r="J23" s="67">
        <v>714</v>
      </c>
      <c r="K23" s="67">
        <v>1.165</v>
      </c>
      <c r="L23" s="67">
        <v>929</v>
      </c>
      <c r="M23" s="67">
        <v>613</v>
      </c>
      <c r="N23" s="67">
        <v>390</v>
      </c>
      <c r="O23" s="67">
        <v>215</v>
      </c>
      <c r="P23" s="67">
        <v>139</v>
      </c>
      <c r="Q23" s="67">
        <v>83</v>
      </c>
      <c r="R23" s="67">
        <v>66</v>
      </c>
      <c r="S23" s="67">
        <v>73</v>
      </c>
      <c r="T23" s="67">
        <v>67</v>
      </c>
      <c r="U23" s="45">
        <v>81</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686</v>
      </c>
      <c r="J25" s="66">
        <v>695</v>
      </c>
      <c r="K25" s="66">
        <v>472</v>
      </c>
      <c r="L25" s="66">
        <v>231</v>
      </c>
      <c r="M25" s="66">
        <v>417</v>
      </c>
      <c r="N25" s="66">
        <v>357</v>
      </c>
      <c r="O25" s="66">
        <v>261</v>
      </c>
      <c r="P25" s="66">
        <v>193</v>
      </c>
      <c r="Q25" s="66">
        <v>65</v>
      </c>
      <c r="R25" s="66">
        <v>17</v>
      </c>
      <c r="S25" s="66">
        <v>66</v>
      </c>
      <c r="T25" s="66">
        <v>64</v>
      </c>
      <c r="U25" s="25">
        <v>84</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0.99889258028792915</v>
      </c>
    </row>
    <row r="26" spans="1:57" ht="50.1" customHeight="1">
      <c r="A26" s="132"/>
      <c r="B26" s="134"/>
      <c r="C26" s="131"/>
      <c r="D26" s="135"/>
      <c r="E26" s="131"/>
      <c r="F26" s="136"/>
      <c r="G26" s="137"/>
      <c r="H26" s="27" t="str">
        <f>'PANEL DE CONTROL DISTRITAL'!H25</f>
        <v xml:space="preserve"> Total de credenciales solicitadas</v>
      </c>
      <c r="I26" s="71">
        <v>690</v>
      </c>
      <c r="J26" s="67">
        <v>695</v>
      </c>
      <c r="K26" s="67">
        <v>472</v>
      </c>
      <c r="L26" s="67">
        <v>231</v>
      </c>
      <c r="M26" s="67">
        <v>417</v>
      </c>
      <c r="N26" s="67">
        <v>357</v>
      </c>
      <c r="O26" s="67">
        <v>261</v>
      </c>
      <c r="P26" s="67">
        <v>193</v>
      </c>
      <c r="Q26" s="67">
        <v>65</v>
      </c>
      <c r="R26" s="67">
        <v>17</v>
      </c>
      <c r="S26" s="67">
        <v>66</v>
      </c>
      <c r="T26" s="67">
        <v>64</v>
      </c>
      <c r="U26" s="45">
        <v>84</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1036" priority="18" operator="greaterThan">
      <formula>95%</formula>
    </cfRule>
    <cfRule type="cellIs" dxfId="1035" priority="19" operator="greaterThanOrEqual">
      <formula>90%</formula>
    </cfRule>
    <cfRule type="cellIs" dxfId="1034" priority="20" operator="lessThan">
      <formula>89.99%</formula>
    </cfRule>
  </conditionalFormatting>
  <conditionalFormatting sqref="AS13">
    <cfRule type="cellIs" dxfId="1033" priority="15" operator="greaterThan">
      <formula>95%</formula>
    </cfRule>
    <cfRule type="cellIs" dxfId="1032" priority="16" operator="greaterThanOrEqual">
      <formula>90%</formula>
    </cfRule>
    <cfRule type="cellIs" dxfId="1031" priority="17" operator="lessThan">
      <formula>89.99%</formula>
    </cfRule>
  </conditionalFormatting>
  <conditionalFormatting sqref="AS16">
    <cfRule type="cellIs" dxfId="1030" priority="12" operator="greaterThan">
      <formula>95%</formula>
    </cfRule>
    <cfRule type="cellIs" dxfId="1029" priority="13" operator="greaterThanOrEqual">
      <formula>90%</formula>
    </cfRule>
    <cfRule type="cellIs" dxfId="1028" priority="14" operator="lessThan">
      <formula>89.99%</formula>
    </cfRule>
  </conditionalFormatting>
  <conditionalFormatting sqref="AS19">
    <cfRule type="cellIs" dxfId="1027" priority="9" operator="greaterThan">
      <formula>95%</formula>
    </cfRule>
    <cfRule type="cellIs" dxfId="1026" priority="10" operator="greaterThanOrEqual">
      <formula>90%</formula>
    </cfRule>
    <cfRule type="cellIs" dxfId="1025" priority="11" operator="lessThan">
      <formula>89.99%</formula>
    </cfRule>
  </conditionalFormatting>
  <conditionalFormatting sqref="AS22">
    <cfRule type="cellIs" dxfId="1024" priority="1" operator="greaterThanOrEqual">
      <formula>100%</formula>
    </cfRule>
    <cfRule type="cellIs" dxfId="1023" priority="2" operator="lessThan">
      <formula>99.99%</formula>
    </cfRule>
  </conditionalFormatting>
  <conditionalFormatting sqref="AS25">
    <cfRule type="cellIs" dxfId="1022" priority="3" operator="greaterThan">
      <formula>95%</formula>
    </cfRule>
    <cfRule type="cellIs" dxfId="1021" priority="4" operator="greaterThanOrEqual">
      <formula>90%</formula>
    </cfRule>
    <cfRule type="cellIs" dxfId="1020" priority="5" operator="lessThan">
      <formula>89.99%</formula>
    </cfRule>
  </conditionalFormatting>
  <conditionalFormatting sqref="I21:AR21">
    <cfRule type="colorScale" priority="102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09764BE9-7E5D-4010-BA63-843FD65B9E0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D4F99A-9696-4D71-872C-023F924749F1}">
  <sheetPr>
    <tabColor rgb="FFC00000"/>
  </sheetPr>
  <dimension ref="A1:BE48"/>
  <sheetViews>
    <sheetView showGridLines="0" topLeftCell="K6" zoomScale="85" zoomScaleNormal="85" workbookViewId="0">
      <selection activeCell="M13" sqref="M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9</v>
      </c>
      <c r="F2" s="81" t="s">
        <v>90</v>
      </c>
      <c r="G2" s="81"/>
      <c r="H2" s="22">
        <v>150952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93</v>
      </c>
      <c r="J10" s="66">
        <v>67</v>
      </c>
      <c r="K10" s="66">
        <v>32</v>
      </c>
      <c r="L10" s="66">
        <v>12</v>
      </c>
      <c r="M10" s="66">
        <v>29</v>
      </c>
      <c r="N10" s="66">
        <v>32</v>
      </c>
      <c r="O10" s="66">
        <v>47</v>
      </c>
      <c r="P10" s="66">
        <v>36</v>
      </c>
      <c r="Q10" s="66">
        <v>23</v>
      </c>
      <c r="R10" s="66">
        <v>8</v>
      </c>
      <c r="S10" s="66">
        <v>12</v>
      </c>
      <c r="T10" s="66">
        <v>19</v>
      </c>
      <c r="U10" s="25">
        <v>22</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71">
        <v>93</v>
      </c>
      <c r="J11" s="67">
        <v>67</v>
      </c>
      <c r="K11" s="67">
        <v>32</v>
      </c>
      <c r="L11" s="67">
        <v>12</v>
      </c>
      <c r="M11" s="67">
        <v>29</v>
      </c>
      <c r="N11" s="67">
        <v>32</v>
      </c>
      <c r="O11" s="67">
        <v>47</v>
      </c>
      <c r="P11" s="67">
        <v>36</v>
      </c>
      <c r="Q11" s="67">
        <v>23</v>
      </c>
      <c r="R11" s="67">
        <v>8</v>
      </c>
      <c r="S11" s="67">
        <v>12</v>
      </c>
      <c r="T11" s="67">
        <v>19</v>
      </c>
      <c r="U11" s="45">
        <v>22</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93</v>
      </c>
      <c r="J13" s="66">
        <v>67</v>
      </c>
      <c r="K13" s="66">
        <v>32</v>
      </c>
      <c r="L13" s="66">
        <v>12</v>
      </c>
      <c r="M13" s="66">
        <v>29</v>
      </c>
      <c r="N13" s="66">
        <v>32</v>
      </c>
      <c r="O13" s="66">
        <v>47</v>
      </c>
      <c r="P13" s="66">
        <v>36</v>
      </c>
      <c r="Q13" s="66">
        <v>23</v>
      </c>
      <c r="R13" s="66">
        <v>8</v>
      </c>
      <c r="S13" s="66">
        <v>12</v>
      </c>
      <c r="T13" s="66">
        <v>19</v>
      </c>
      <c r="U13" s="25">
        <v>22</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c r="A14" s="132"/>
      <c r="B14" s="134"/>
      <c r="C14" s="131"/>
      <c r="D14" s="135"/>
      <c r="E14" s="131"/>
      <c r="F14" s="136"/>
      <c r="G14" s="137"/>
      <c r="H14" s="27" t="str">
        <f>'PANEL DE CONTROL DISTRITAL'!H13</f>
        <v>Número de trámites aplicados</v>
      </c>
      <c r="I14" s="71">
        <v>93</v>
      </c>
      <c r="J14" s="67">
        <v>67</v>
      </c>
      <c r="K14" s="67">
        <v>32</v>
      </c>
      <c r="L14" s="67">
        <v>12</v>
      </c>
      <c r="M14" s="67">
        <v>29</v>
      </c>
      <c r="N14" s="67">
        <v>32</v>
      </c>
      <c r="O14" s="67">
        <v>47</v>
      </c>
      <c r="P14" s="67">
        <v>36</v>
      </c>
      <c r="Q14" s="67">
        <v>23</v>
      </c>
      <c r="R14" s="67">
        <v>8</v>
      </c>
      <c r="S14" s="67">
        <v>12</v>
      </c>
      <c r="T14" s="67">
        <v>19</v>
      </c>
      <c r="U14" s="45">
        <v>22</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93</v>
      </c>
      <c r="J16" s="66">
        <v>67</v>
      </c>
      <c r="K16" s="66">
        <v>32</v>
      </c>
      <c r="L16" s="66">
        <v>12</v>
      </c>
      <c r="M16" s="66">
        <v>29</v>
      </c>
      <c r="N16" s="66">
        <v>32</v>
      </c>
      <c r="O16" s="66">
        <v>47</v>
      </c>
      <c r="P16" s="66">
        <v>36</v>
      </c>
      <c r="Q16" s="66">
        <v>23</v>
      </c>
      <c r="R16" s="66">
        <v>8</v>
      </c>
      <c r="S16" s="66">
        <v>12</v>
      </c>
      <c r="T16" s="66">
        <v>19</v>
      </c>
      <c r="U16" s="25">
        <v>22</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71">
        <v>93</v>
      </c>
      <c r="J17" s="67">
        <v>67</v>
      </c>
      <c r="K17" s="67">
        <v>32</v>
      </c>
      <c r="L17" s="67">
        <v>12</v>
      </c>
      <c r="M17" s="67">
        <v>29</v>
      </c>
      <c r="N17" s="67">
        <v>32</v>
      </c>
      <c r="O17" s="67">
        <v>47</v>
      </c>
      <c r="P17" s="67">
        <v>36</v>
      </c>
      <c r="Q17" s="67">
        <v>23</v>
      </c>
      <c r="R17" s="67">
        <v>8</v>
      </c>
      <c r="S17" s="67">
        <v>12</v>
      </c>
      <c r="T17" s="67">
        <v>19</v>
      </c>
      <c r="U17" s="45">
        <v>22</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215</v>
      </c>
      <c r="J19" s="68">
        <v>1001</v>
      </c>
      <c r="K19" s="66">
        <v>108</v>
      </c>
      <c r="L19" s="66">
        <v>18</v>
      </c>
      <c r="M19" s="66">
        <v>56</v>
      </c>
      <c r="N19" s="66">
        <v>40</v>
      </c>
      <c r="O19" s="66">
        <v>54</v>
      </c>
      <c r="P19" s="66">
        <v>26</v>
      </c>
      <c r="Q19" s="66">
        <v>19</v>
      </c>
      <c r="R19" s="66">
        <v>4</v>
      </c>
      <c r="S19" s="66">
        <v>37</v>
      </c>
      <c r="T19" s="66">
        <v>12</v>
      </c>
      <c r="U19" s="25">
        <v>28</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71">
        <v>215</v>
      </c>
      <c r="J20" s="69">
        <v>1001</v>
      </c>
      <c r="K20" s="67">
        <v>108</v>
      </c>
      <c r="L20" s="67">
        <v>18</v>
      </c>
      <c r="M20" s="67">
        <v>56</v>
      </c>
      <c r="N20" s="67">
        <v>40</v>
      </c>
      <c r="O20" s="67">
        <v>54</v>
      </c>
      <c r="P20" s="67">
        <v>26</v>
      </c>
      <c r="Q20" s="67">
        <v>19</v>
      </c>
      <c r="R20" s="67">
        <v>4</v>
      </c>
      <c r="S20" s="67">
        <v>37</v>
      </c>
      <c r="T20" s="67">
        <v>12</v>
      </c>
      <c r="U20" s="45">
        <v>28</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460</v>
      </c>
      <c r="J22" s="66">
        <v>820</v>
      </c>
      <c r="K22" s="66">
        <v>622</v>
      </c>
      <c r="L22" s="66">
        <v>493</v>
      </c>
      <c r="M22" s="66">
        <v>275</v>
      </c>
      <c r="N22" s="66">
        <v>197</v>
      </c>
      <c r="O22" s="66">
        <v>144</v>
      </c>
      <c r="P22" s="66">
        <v>91</v>
      </c>
      <c r="Q22" s="66">
        <v>20</v>
      </c>
      <c r="R22" s="66">
        <v>16</v>
      </c>
      <c r="S22" s="66">
        <v>22</v>
      </c>
      <c r="T22" s="66">
        <v>15</v>
      </c>
      <c r="U22" s="25">
        <v>29</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71">
        <v>460</v>
      </c>
      <c r="J23" s="67">
        <v>820</v>
      </c>
      <c r="K23" s="67">
        <v>622</v>
      </c>
      <c r="L23" s="67">
        <v>493</v>
      </c>
      <c r="M23" s="67">
        <v>275</v>
      </c>
      <c r="N23" s="67">
        <v>197</v>
      </c>
      <c r="O23" s="67">
        <v>144</v>
      </c>
      <c r="P23" s="67">
        <v>91</v>
      </c>
      <c r="Q23" s="67">
        <v>20</v>
      </c>
      <c r="R23" s="67">
        <v>16</v>
      </c>
      <c r="S23" s="67">
        <v>22</v>
      </c>
      <c r="T23" s="67">
        <v>15</v>
      </c>
      <c r="U23" s="45">
        <v>29</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402</v>
      </c>
      <c r="J25" s="66">
        <v>641</v>
      </c>
      <c r="K25" s="66">
        <v>303</v>
      </c>
      <c r="L25" s="66">
        <v>147</v>
      </c>
      <c r="M25" s="66">
        <v>274</v>
      </c>
      <c r="N25" s="66">
        <v>118</v>
      </c>
      <c r="O25" s="66">
        <v>97</v>
      </c>
      <c r="P25" s="66">
        <v>79</v>
      </c>
      <c r="Q25" s="66">
        <v>19</v>
      </c>
      <c r="R25" s="66">
        <v>4</v>
      </c>
      <c r="S25" s="66">
        <v>31</v>
      </c>
      <c r="T25" s="66">
        <v>19</v>
      </c>
      <c r="U25" s="25">
        <v>14</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0.99906976744186049</v>
      </c>
    </row>
    <row r="26" spans="1:57" ht="50.1" customHeight="1">
      <c r="A26" s="132"/>
      <c r="B26" s="134"/>
      <c r="C26" s="131"/>
      <c r="D26" s="135"/>
      <c r="E26" s="131"/>
      <c r="F26" s="136"/>
      <c r="G26" s="137"/>
      <c r="H26" s="27" t="str">
        <f>'PANEL DE CONTROL DISTRITAL'!H25</f>
        <v xml:space="preserve"> Total de credenciales solicitadas</v>
      </c>
      <c r="I26" s="71">
        <v>402</v>
      </c>
      <c r="J26" s="67">
        <v>643</v>
      </c>
      <c r="K26" s="67">
        <v>303</v>
      </c>
      <c r="L26" s="67">
        <v>147</v>
      </c>
      <c r="M26" s="67">
        <v>274</v>
      </c>
      <c r="N26" s="67">
        <v>118</v>
      </c>
      <c r="O26" s="67">
        <v>97</v>
      </c>
      <c r="P26" s="67">
        <v>79</v>
      </c>
      <c r="Q26" s="67">
        <v>19</v>
      </c>
      <c r="R26" s="67">
        <v>4</v>
      </c>
      <c r="S26" s="67">
        <v>31</v>
      </c>
      <c r="T26" s="67">
        <v>19</v>
      </c>
      <c r="U26" s="45">
        <v>14</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019" priority="15" operator="greaterThan">
      <formula>95%</formula>
    </cfRule>
    <cfRule type="cellIs" dxfId="1018" priority="16" operator="greaterThanOrEqual">
      <formula>90%</formula>
    </cfRule>
    <cfRule type="cellIs" dxfId="1017" priority="17" operator="lessThan">
      <formula>89.99%</formula>
    </cfRule>
  </conditionalFormatting>
  <conditionalFormatting sqref="AS13">
    <cfRule type="cellIs" dxfId="1016" priority="12" operator="greaterThan">
      <formula>95%</formula>
    </cfRule>
    <cfRule type="cellIs" dxfId="1015" priority="13" operator="greaterThanOrEqual">
      <formula>90%</formula>
    </cfRule>
    <cfRule type="cellIs" dxfId="1014" priority="14" operator="lessThan">
      <formula>89.99%</formula>
    </cfRule>
  </conditionalFormatting>
  <conditionalFormatting sqref="AS16">
    <cfRule type="cellIs" dxfId="1013" priority="9" operator="greaterThan">
      <formula>95%</formula>
    </cfRule>
    <cfRule type="cellIs" dxfId="1012" priority="10" operator="greaterThanOrEqual">
      <formula>90%</formula>
    </cfRule>
    <cfRule type="cellIs" dxfId="1011" priority="11" operator="lessThan">
      <formula>89.99%</formula>
    </cfRule>
  </conditionalFormatting>
  <conditionalFormatting sqref="AS19">
    <cfRule type="cellIs" dxfId="1010" priority="6" operator="greaterThan">
      <formula>95%</formula>
    </cfRule>
    <cfRule type="cellIs" dxfId="1009" priority="7" operator="greaterThanOrEqual">
      <formula>90%</formula>
    </cfRule>
    <cfRule type="cellIs" dxfId="1008" priority="8" operator="lessThan">
      <formula>89.99%</formula>
    </cfRule>
  </conditionalFormatting>
  <conditionalFormatting sqref="AS22">
    <cfRule type="cellIs" dxfId="1007" priority="1" operator="greaterThanOrEqual">
      <formula>100%</formula>
    </cfRule>
    <cfRule type="cellIs" dxfId="1006" priority="2" operator="lessThan">
      <formula>99.99%</formula>
    </cfRule>
  </conditionalFormatting>
  <conditionalFormatting sqref="AS25">
    <cfRule type="cellIs" dxfId="1005" priority="3" operator="greaterThan">
      <formula>95%</formula>
    </cfRule>
    <cfRule type="cellIs" dxfId="1004" priority="4" operator="greaterThanOrEqual">
      <formula>90%</formula>
    </cfRule>
    <cfRule type="cellIs" dxfId="1003" priority="5" operator="lessThan">
      <formula>89.99%</formula>
    </cfRule>
  </conditionalFormatting>
  <conditionalFormatting sqref="I21:AR21">
    <cfRule type="colorScale" priority="102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26D46304-0DF3-4FDA-BD16-FD067C5BEFF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C86C22-4405-407B-B3F3-29F22A5A27AB}">
  <sheetPr>
    <tabColor rgb="FFC00000"/>
  </sheetPr>
  <dimension ref="A1:BE48"/>
  <sheetViews>
    <sheetView showGridLines="0" topLeftCell="F16" zoomScale="85" zoomScaleNormal="85"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9</v>
      </c>
      <c r="F2" s="81" t="s">
        <v>90</v>
      </c>
      <c r="G2" s="81"/>
      <c r="H2" s="22">
        <v>150953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313</v>
      </c>
      <c r="J10" s="66">
        <v>343</v>
      </c>
      <c r="K10" s="66">
        <v>202</v>
      </c>
      <c r="L10" s="66">
        <v>18</v>
      </c>
      <c r="M10" s="66">
        <v>87</v>
      </c>
      <c r="N10" s="66">
        <v>76</v>
      </c>
      <c r="O10" s="66">
        <v>90</v>
      </c>
      <c r="P10" s="66">
        <v>70</v>
      </c>
      <c r="Q10" s="66">
        <v>56</v>
      </c>
      <c r="R10" s="66">
        <v>8</v>
      </c>
      <c r="S10" s="66">
        <v>34</v>
      </c>
      <c r="T10" s="66">
        <v>40</v>
      </c>
      <c r="U10" s="25">
        <v>55</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71">
        <v>313</v>
      </c>
      <c r="J11" s="67">
        <v>343</v>
      </c>
      <c r="K11" s="67">
        <v>202</v>
      </c>
      <c r="L11" s="67">
        <v>18</v>
      </c>
      <c r="M11" s="67">
        <v>87</v>
      </c>
      <c r="N11" s="67">
        <v>76</v>
      </c>
      <c r="O11" s="67">
        <v>90</v>
      </c>
      <c r="P11" s="67">
        <v>70</v>
      </c>
      <c r="Q11" s="67">
        <v>56</v>
      </c>
      <c r="R11" s="67">
        <v>8</v>
      </c>
      <c r="S11" s="67">
        <v>34</v>
      </c>
      <c r="T11" s="67">
        <v>40</v>
      </c>
      <c r="U11" s="45">
        <v>55</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310</v>
      </c>
      <c r="J13" s="66">
        <v>343</v>
      </c>
      <c r="K13" s="66">
        <v>202</v>
      </c>
      <c r="L13" s="66">
        <v>18</v>
      </c>
      <c r="M13" s="66">
        <v>87</v>
      </c>
      <c r="N13" s="66">
        <v>76</v>
      </c>
      <c r="O13" s="66">
        <v>90</v>
      </c>
      <c r="P13" s="66">
        <v>70</v>
      </c>
      <c r="Q13" s="66">
        <v>54</v>
      </c>
      <c r="R13" s="66">
        <v>8</v>
      </c>
      <c r="S13" s="66">
        <v>34</v>
      </c>
      <c r="T13" s="66">
        <v>40</v>
      </c>
      <c r="U13" s="25">
        <v>55</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0.99640804597701149</v>
      </c>
    </row>
    <row r="14" spans="1:57" s="3" customFormat="1" ht="50.1" customHeight="1">
      <c r="A14" s="132"/>
      <c r="B14" s="134"/>
      <c r="C14" s="131"/>
      <c r="D14" s="135"/>
      <c r="E14" s="131"/>
      <c r="F14" s="136"/>
      <c r="G14" s="137"/>
      <c r="H14" s="27" t="str">
        <f>'PANEL DE CONTROL DISTRITAL'!H13</f>
        <v>Número de trámites aplicados</v>
      </c>
      <c r="I14" s="71">
        <v>313</v>
      </c>
      <c r="J14" s="67">
        <v>343</v>
      </c>
      <c r="K14" s="67">
        <v>202</v>
      </c>
      <c r="L14" s="67">
        <v>18</v>
      </c>
      <c r="M14" s="67">
        <v>87</v>
      </c>
      <c r="N14" s="67">
        <v>76</v>
      </c>
      <c r="O14" s="67">
        <v>90</v>
      </c>
      <c r="P14" s="67">
        <v>70</v>
      </c>
      <c r="Q14" s="67">
        <v>56</v>
      </c>
      <c r="R14" s="67">
        <v>8</v>
      </c>
      <c r="S14" s="67">
        <v>34</v>
      </c>
      <c r="T14" s="67">
        <v>40</v>
      </c>
      <c r="U14" s="45">
        <v>55</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313</v>
      </c>
      <c r="J16" s="66">
        <v>343</v>
      </c>
      <c r="K16" s="66">
        <v>202</v>
      </c>
      <c r="L16" s="66">
        <v>18</v>
      </c>
      <c r="M16" s="66">
        <v>87</v>
      </c>
      <c r="N16" s="66">
        <v>76</v>
      </c>
      <c r="O16" s="66">
        <v>90</v>
      </c>
      <c r="P16" s="66">
        <v>70</v>
      </c>
      <c r="Q16" s="66">
        <v>56</v>
      </c>
      <c r="R16" s="66">
        <v>8</v>
      </c>
      <c r="S16" s="66">
        <v>34</v>
      </c>
      <c r="T16" s="66">
        <v>40</v>
      </c>
      <c r="U16" s="25">
        <v>55</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71">
        <v>313</v>
      </c>
      <c r="J17" s="67">
        <v>343</v>
      </c>
      <c r="K17" s="67">
        <v>202</v>
      </c>
      <c r="L17" s="67">
        <v>18</v>
      </c>
      <c r="M17" s="67">
        <v>87</v>
      </c>
      <c r="N17" s="67">
        <v>76</v>
      </c>
      <c r="O17" s="67">
        <v>90</v>
      </c>
      <c r="P17" s="67">
        <v>70</v>
      </c>
      <c r="Q17" s="67">
        <v>56</v>
      </c>
      <c r="R17" s="67">
        <v>8</v>
      </c>
      <c r="S17" s="67">
        <v>34</v>
      </c>
      <c r="T17" s="67">
        <v>40</v>
      </c>
      <c r="U17" s="45">
        <v>55</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509</v>
      </c>
      <c r="J19" s="66">
        <v>770</v>
      </c>
      <c r="K19" s="66">
        <v>639</v>
      </c>
      <c r="L19" s="66">
        <v>62</v>
      </c>
      <c r="M19" s="66">
        <v>142</v>
      </c>
      <c r="N19" s="66">
        <v>98</v>
      </c>
      <c r="O19" s="66">
        <v>81</v>
      </c>
      <c r="P19" s="66">
        <v>78</v>
      </c>
      <c r="Q19" s="66">
        <v>24</v>
      </c>
      <c r="R19" s="66">
        <v>47</v>
      </c>
      <c r="S19" s="66">
        <v>40</v>
      </c>
      <c r="T19" s="66">
        <v>31</v>
      </c>
      <c r="U19" s="25">
        <v>55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71">
        <v>509</v>
      </c>
      <c r="J20" s="67">
        <v>770</v>
      </c>
      <c r="K20" s="67">
        <v>639</v>
      </c>
      <c r="L20" s="67">
        <v>62</v>
      </c>
      <c r="M20" s="67">
        <v>142</v>
      </c>
      <c r="N20" s="67">
        <v>98</v>
      </c>
      <c r="O20" s="67">
        <v>81</v>
      </c>
      <c r="P20" s="67">
        <v>78</v>
      </c>
      <c r="Q20" s="67">
        <v>24</v>
      </c>
      <c r="R20" s="67">
        <v>47</v>
      </c>
      <c r="S20" s="67">
        <v>40</v>
      </c>
      <c r="T20" s="67">
        <v>31</v>
      </c>
      <c r="U20" s="45">
        <v>55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470</v>
      </c>
      <c r="J22" s="66">
        <v>652</v>
      </c>
      <c r="K22" s="66">
        <v>933</v>
      </c>
      <c r="L22" s="66">
        <v>771</v>
      </c>
      <c r="M22" s="66">
        <v>495</v>
      </c>
      <c r="N22" s="66">
        <v>332</v>
      </c>
      <c r="O22" s="66">
        <v>259</v>
      </c>
      <c r="P22" s="66">
        <v>221</v>
      </c>
      <c r="Q22" s="66">
        <v>111</v>
      </c>
      <c r="R22" s="66">
        <v>151</v>
      </c>
      <c r="S22" s="66">
        <v>144</v>
      </c>
      <c r="T22" s="66">
        <v>140</v>
      </c>
      <c r="U22" s="25">
        <v>150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71">
        <v>470</v>
      </c>
      <c r="J23" s="67">
        <v>652</v>
      </c>
      <c r="K23" s="67">
        <v>933</v>
      </c>
      <c r="L23" s="67">
        <v>771</v>
      </c>
      <c r="M23" s="67">
        <v>495</v>
      </c>
      <c r="N23" s="67">
        <v>332</v>
      </c>
      <c r="O23" s="67">
        <v>259</v>
      </c>
      <c r="P23" s="67">
        <v>221</v>
      </c>
      <c r="Q23" s="67">
        <v>111</v>
      </c>
      <c r="R23" s="67">
        <v>151</v>
      </c>
      <c r="S23" s="67">
        <v>144</v>
      </c>
      <c r="T23" s="67">
        <v>140</v>
      </c>
      <c r="U23" s="45">
        <v>150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421</v>
      </c>
      <c r="J25" s="66">
        <v>588</v>
      </c>
      <c r="K25" s="66">
        <v>354</v>
      </c>
      <c r="L25" s="66">
        <v>224</v>
      </c>
      <c r="M25" s="66">
        <v>418</v>
      </c>
      <c r="N25" s="66">
        <v>261</v>
      </c>
      <c r="O25" s="66">
        <v>141</v>
      </c>
      <c r="P25" s="66">
        <v>116</v>
      </c>
      <c r="Q25" s="66">
        <v>63</v>
      </c>
      <c r="R25" s="66">
        <v>7</v>
      </c>
      <c r="S25" s="66">
        <v>47</v>
      </c>
      <c r="T25" s="66">
        <v>35</v>
      </c>
      <c r="U25" s="25">
        <v>45</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c r="A26" s="132"/>
      <c r="B26" s="134"/>
      <c r="C26" s="131"/>
      <c r="D26" s="135"/>
      <c r="E26" s="131"/>
      <c r="F26" s="136"/>
      <c r="G26" s="137"/>
      <c r="H26" s="27" t="str">
        <f>'PANEL DE CONTROL DISTRITAL'!H25</f>
        <v xml:space="preserve"> Total de credenciales solicitadas</v>
      </c>
      <c r="I26" s="71">
        <v>421</v>
      </c>
      <c r="J26" s="67">
        <v>588</v>
      </c>
      <c r="K26" s="67">
        <v>354</v>
      </c>
      <c r="L26" s="67">
        <v>224</v>
      </c>
      <c r="M26" s="67">
        <v>418</v>
      </c>
      <c r="N26" s="67">
        <v>261</v>
      </c>
      <c r="O26" s="67">
        <v>141</v>
      </c>
      <c r="P26" s="67">
        <v>116</v>
      </c>
      <c r="Q26" s="67">
        <v>63</v>
      </c>
      <c r="R26" s="67">
        <v>7</v>
      </c>
      <c r="S26" s="67">
        <v>47</v>
      </c>
      <c r="T26" s="67">
        <v>35</v>
      </c>
      <c r="U26" s="45">
        <v>45</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002" priority="15" operator="greaterThan">
      <formula>95%</formula>
    </cfRule>
    <cfRule type="cellIs" dxfId="1001" priority="16" operator="greaterThanOrEqual">
      <formula>90%</formula>
    </cfRule>
    <cfRule type="cellIs" dxfId="1000" priority="17" operator="lessThan">
      <formula>89.99%</formula>
    </cfRule>
  </conditionalFormatting>
  <conditionalFormatting sqref="AS13">
    <cfRule type="cellIs" dxfId="999" priority="12" operator="greaterThan">
      <formula>95%</formula>
    </cfRule>
    <cfRule type="cellIs" dxfId="998" priority="13" operator="greaterThanOrEqual">
      <formula>90%</formula>
    </cfRule>
    <cfRule type="cellIs" dxfId="997" priority="14" operator="lessThan">
      <formula>89.99%</formula>
    </cfRule>
  </conditionalFormatting>
  <conditionalFormatting sqref="AS16">
    <cfRule type="cellIs" dxfId="996" priority="9" operator="greaterThan">
      <formula>95%</formula>
    </cfRule>
    <cfRule type="cellIs" dxfId="995" priority="10" operator="greaterThanOrEqual">
      <formula>90%</formula>
    </cfRule>
    <cfRule type="cellIs" dxfId="994" priority="11" operator="lessThan">
      <formula>89.99%</formula>
    </cfRule>
  </conditionalFormatting>
  <conditionalFormatting sqref="AS19">
    <cfRule type="cellIs" dxfId="993" priority="6" operator="greaterThan">
      <formula>95%</formula>
    </cfRule>
    <cfRule type="cellIs" dxfId="992" priority="7" operator="greaterThanOrEqual">
      <formula>90%</formula>
    </cfRule>
    <cfRule type="cellIs" dxfId="991" priority="8" operator="lessThan">
      <formula>89.99%</formula>
    </cfRule>
  </conditionalFormatting>
  <conditionalFormatting sqref="AS22">
    <cfRule type="cellIs" dxfId="990" priority="1" operator="greaterThanOrEqual">
      <formula>100%</formula>
    </cfRule>
    <cfRule type="cellIs" dxfId="989" priority="2" operator="lessThan">
      <formula>99.99%</formula>
    </cfRule>
  </conditionalFormatting>
  <conditionalFormatting sqref="AS25">
    <cfRule type="cellIs" dxfId="988" priority="3" operator="greaterThan">
      <formula>95%</formula>
    </cfRule>
    <cfRule type="cellIs" dxfId="987" priority="4" operator="greaterThanOrEqual">
      <formula>90%</formula>
    </cfRule>
    <cfRule type="cellIs" dxfId="986" priority="5" operator="lessThan">
      <formula>89.99%</formula>
    </cfRule>
  </conditionalFormatting>
  <conditionalFormatting sqref="I21:AR21">
    <cfRule type="colorScale" priority="102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7D0815A6-65DB-4B6B-AA57-7780C959A1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E8CC7-D33B-4585-B9E7-8F5E0A15506C}">
  <sheetPr>
    <tabColor rgb="FFC00000"/>
  </sheetPr>
  <dimension ref="A1:BE48"/>
  <sheetViews>
    <sheetView showGridLines="0" topLeftCell="F9" zoomScale="85" zoomScaleNormal="85" workbookViewId="0">
      <selection activeCell="M13" sqref="M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9</v>
      </c>
      <c r="F2" s="81" t="s">
        <v>90</v>
      </c>
      <c r="G2" s="81"/>
      <c r="H2" s="22">
        <v>150954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6</v>
      </c>
      <c r="J10" s="66">
        <v>30</v>
      </c>
      <c r="K10" s="66">
        <v>8</v>
      </c>
      <c r="L10" s="66">
        <v>0</v>
      </c>
      <c r="M10" s="66">
        <v>1</v>
      </c>
      <c r="N10" s="66">
        <v>0</v>
      </c>
      <c r="O10" s="66">
        <v>0</v>
      </c>
      <c r="P10" s="66">
        <v>0</v>
      </c>
      <c r="Q10" s="66">
        <v>0</v>
      </c>
      <c r="R10" s="66">
        <v>0</v>
      </c>
      <c r="S10" s="66">
        <v>0</v>
      </c>
      <c r="T10" s="66">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71">
        <v>6</v>
      </c>
      <c r="J11" s="67">
        <v>30</v>
      </c>
      <c r="K11" s="67">
        <v>8</v>
      </c>
      <c r="L11" s="67">
        <v>0</v>
      </c>
      <c r="M11" s="67">
        <v>1</v>
      </c>
      <c r="N11" s="67">
        <v>0</v>
      </c>
      <c r="O11" s="67">
        <v>0</v>
      </c>
      <c r="P11" s="67">
        <v>0</v>
      </c>
      <c r="Q11" s="67">
        <v>0</v>
      </c>
      <c r="R11" s="67">
        <v>0</v>
      </c>
      <c r="S11" s="67">
        <v>0</v>
      </c>
      <c r="T11" s="67">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6</v>
      </c>
      <c r="J13" s="66">
        <v>29</v>
      </c>
      <c r="K13" s="66">
        <v>8</v>
      </c>
      <c r="L13" s="66">
        <v>0</v>
      </c>
      <c r="M13" s="66">
        <v>1</v>
      </c>
      <c r="N13" s="66">
        <v>0</v>
      </c>
      <c r="O13" s="66">
        <v>0</v>
      </c>
      <c r="P13" s="66">
        <v>0</v>
      </c>
      <c r="Q13" s="66">
        <v>0</v>
      </c>
      <c r="R13" s="66">
        <v>0</v>
      </c>
      <c r="S13" s="66">
        <v>0</v>
      </c>
      <c r="T13" s="66">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0.97777777777777775</v>
      </c>
    </row>
    <row r="14" spans="1:57" s="3" customFormat="1" ht="50.1" customHeight="1">
      <c r="A14" s="132"/>
      <c r="B14" s="134"/>
      <c r="C14" s="131"/>
      <c r="D14" s="135"/>
      <c r="E14" s="131"/>
      <c r="F14" s="136"/>
      <c r="G14" s="137"/>
      <c r="H14" s="27" t="str">
        <f>'PANEL DE CONTROL DISTRITAL'!H13</f>
        <v>Número de trámites aplicados</v>
      </c>
      <c r="I14" s="71">
        <v>6</v>
      </c>
      <c r="J14" s="67">
        <v>30</v>
      </c>
      <c r="K14" s="67">
        <v>8</v>
      </c>
      <c r="L14" s="67">
        <v>0</v>
      </c>
      <c r="M14" s="67">
        <v>1</v>
      </c>
      <c r="N14" s="67">
        <v>0</v>
      </c>
      <c r="O14" s="67">
        <v>0</v>
      </c>
      <c r="P14" s="67">
        <v>0</v>
      </c>
      <c r="Q14" s="67">
        <v>0</v>
      </c>
      <c r="R14" s="67">
        <v>0</v>
      </c>
      <c r="S14" s="67">
        <v>0</v>
      </c>
      <c r="T14" s="67">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6</v>
      </c>
      <c r="J16" s="66">
        <v>30</v>
      </c>
      <c r="K16" s="66">
        <v>8</v>
      </c>
      <c r="L16" s="66">
        <v>0</v>
      </c>
      <c r="M16" s="66">
        <v>1</v>
      </c>
      <c r="N16" s="66">
        <v>0</v>
      </c>
      <c r="O16" s="66">
        <v>0</v>
      </c>
      <c r="P16" s="66">
        <v>0</v>
      </c>
      <c r="Q16" s="66">
        <v>0</v>
      </c>
      <c r="R16" s="66">
        <v>0</v>
      </c>
      <c r="S16" s="66">
        <v>0</v>
      </c>
      <c r="T16" s="66">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71">
        <v>6</v>
      </c>
      <c r="J17" s="67">
        <v>30</v>
      </c>
      <c r="K17" s="67">
        <v>8</v>
      </c>
      <c r="L17" s="67">
        <v>0</v>
      </c>
      <c r="M17" s="67">
        <v>1</v>
      </c>
      <c r="N17" s="67">
        <v>0</v>
      </c>
      <c r="O17" s="67">
        <v>0</v>
      </c>
      <c r="P17" s="67">
        <v>0</v>
      </c>
      <c r="Q17" s="67">
        <v>0</v>
      </c>
      <c r="R17" s="67">
        <v>0</v>
      </c>
      <c r="S17" s="67">
        <v>0</v>
      </c>
      <c r="T17" s="67">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125</v>
      </c>
      <c r="J19" s="66">
        <v>527</v>
      </c>
      <c r="K19" s="66">
        <v>31</v>
      </c>
      <c r="L19" s="66">
        <v>0</v>
      </c>
      <c r="M19" s="66">
        <v>12</v>
      </c>
      <c r="N19" s="66">
        <v>0</v>
      </c>
      <c r="O19" s="66">
        <v>0</v>
      </c>
      <c r="P19" s="66">
        <v>0</v>
      </c>
      <c r="Q19" s="66">
        <v>0</v>
      </c>
      <c r="R19" s="66">
        <v>0</v>
      </c>
      <c r="S19" s="66">
        <v>0</v>
      </c>
      <c r="T19" s="66">
        <v>1</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71">
        <v>125</v>
      </c>
      <c r="J20" s="67">
        <v>527</v>
      </c>
      <c r="K20" s="67">
        <v>31</v>
      </c>
      <c r="L20" s="67">
        <v>0</v>
      </c>
      <c r="M20" s="67">
        <v>12</v>
      </c>
      <c r="N20" s="67">
        <v>0</v>
      </c>
      <c r="O20" s="67">
        <v>0</v>
      </c>
      <c r="P20" s="67">
        <v>0</v>
      </c>
      <c r="Q20" s="67">
        <v>0</v>
      </c>
      <c r="R20" s="67">
        <v>0</v>
      </c>
      <c r="S20" s="67">
        <v>0</v>
      </c>
      <c r="T20" s="67">
        <v>1</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446</v>
      </c>
      <c r="J22" s="66">
        <v>806</v>
      </c>
      <c r="K22" s="66">
        <v>682</v>
      </c>
      <c r="L22" s="66">
        <v>614</v>
      </c>
      <c r="M22" s="66">
        <v>172</v>
      </c>
      <c r="N22" s="66">
        <v>127</v>
      </c>
      <c r="O22" s="66">
        <v>80</v>
      </c>
      <c r="P22" s="66">
        <v>53</v>
      </c>
      <c r="Q22" s="66">
        <v>0</v>
      </c>
      <c r="R22" s="66">
        <v>0</v>
      </c>
      <c r="S22" s="66">
        <v>0</v>
      </c>
      <c r="T22" s="66">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71">
        <v>446</v>
      </c>
      <c r="J23" s="67">
        <v>806</v>
      </c>
      <c r="K23" s="67">
        <v>682</v>
      </c>
      <c r="L23" s="67">
        <v>614</v>
      </c>
      <c r="M23" s="67">
        <v>172</v>
      </c>
      <c r="N23" s="67">
        <v>127</v>
      </c>
      <c r="O23" s="67">
        <v>80</v>
      </c>
      <c r="P23" s="67">
        <v>53</v>
      </c>
      <c r="Q23" s="67">
        <v>0</v>
      </c>
      <c r="R23" s="67">
        <v>0</v>
      </c>
      <c r="S23" s="67">
        <v>0</v>
      </c>
      <c r="T23" s="67">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157</v>
      </c>
      <c r="J25" s="66">
        <v>167</v>
      </c>
      <c r="K25" s="66">
        <v>153</v>
      </c>
      <c r="L25" s="66">
        <v>68</v>
      </c>
      <c r="M25" s="66">
        <v>454</v>
      </c>
      <c r="N25" s="66">
        <v>45</v>
      </c>
      <c r="O25" s="66">
        <v>28</v>
      </c>
      <c r="P25" s="66">
        <v>27</v>
      </c>
      <c r="Q25" s="66">
        <v>9</v>
      </c>
      <c r="R25" s="66">
        <v>0</v>
      </c>
      <c r="S25" s="66">
        <v>0</v>
      </c>
      <c r="T25" s="66">
        <v>1</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0.99730215827338131</v>
      </c>
    </row>
    <row r="26" spans="1:57" ht="50.1" customHeight="1">
      <c r="A26" s="132"/>
      <c r="B26" s="134"/>
      <c r="C26" s="131"/>
      <c r="D26" s="135"/>
      <c r="E26" s="131"/>
      <c r="F26" s="136"/>
      <c r="G26" s="137"/>
      <c r="H26" s="27" t="str">
        <f>'PANEL DE CONTROL DISTRITAL'!H25</f>
        <v xml:space="preserve"> Total de credenciales solicitadas</v>
      </c>
      <c r="I26" s="71">
        <v>157</v>
      </c>
      <c r="J26" s="67">
        <v>167</v>
      </c>
      <c r="K26" s="67">
        <v>153</v>
      </c>
      <c r="L26" s="67">
        <v>68</v>
      </c>
      <c r="M26" s="67">
        <v>455</v>
      </c>
      <c r="N26" s="67">
        <v>46</v>
      </c>
      <c r="O26" s="67">
        <v>28</v>
      </c>
      <c r="P26" s="67">
        <v>27</v>
      </c>
      <c r="Q26" s="67">
        <v>10</v>
      </c>
      <c r="R26" s="67">
        <v>0</v>
      </c>
      <c r="S26" s="67">
        <v>0</v>
      </c>
      <c r="T26" s="67">
        <v>1</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985" priority="15" operator="greaterThan">
      <formula>95%</formula>
    </cfRule>
    <cfRule type="cellIs" dxfId="984" priority="16" operator="greaterThanOrEqual">
      <formula>90%</formula>
    </cfRule>
    <cfRule type="cellIs" dxfId="983" priority="17" operator="lessThan">
      <formula>89.99%</formula>
    </cfRule>
  </conditionalFormatting>
  <conditionalFormatting sqref="AS13">
    <cfRule type="cellIs" dxfId="982" priority="12" operator="greaterThan">
      <formula>95%</formula>
    </cfRule>
    <cfRule type="cellIs" dxfId="981" priority="13" operator="greaterThanOrEqual">
      <formula>90%</formula>
    </cfRule>
    <cfRule type="cellIs" dxfId="980" priority="14" operator="lessThan">
      <formula>89.99%</formula>
    </cfRule>
  </conditionalFormatting>
  <conditionalFormatting sqref="AS16">
    <cfRule type="cellIs" dxfId="979" priority="9" operator="greaterThan">
      <formula>95%</formula>
    </cfRule>
    <cfRule type="cellIs" dxfId="978" priority="10" operator="greaterThanOrEqual">
      <formula>90%</formula>
    </cfRule>
    <cfRule type="cellIs" dxfId="977" priority="11" operator="lessThan">
      <formula>89.99%</formula>
    </cfRule>
  </conditionalFormatting>
  <conditionalFormatting sqref="AS19">
    <cfRule type="cellIs" dxfId="976" priority="6" operator="greaterThan">
      <formula>95%</formula>
    </cfRule>
    <cfRule type="cellIs" dxfId="975" priority="7" operator="greaterThanOrEqual">
      <formula>90%</formula>
    </cfRule>
    <cfRule type="cellIs" dxfId="974" priority="8" operator="lessThan">
      <formula>89.99%</formula>
    </cfRule>
  </conditionalFormatting>
  <conditionalFormatting sqref="AS22">
    <cfRule type="cellIs" dxfId="973" priority="1" operator="greaterThanOrEqual">
      <formula>100%</formula>
    </cfRule>
    <cfRule type="cellIs" dxfId="972" priority="2" operator="lessThan">
      <formula>99.99%</formula>
    </cfRule>
  </conditionalFormatting>
  <conditionalFormatting sqref="AS25">
    <cfRule type="cellIs" dxfId="971" priority="3" operator="greaterThan">
      <formula>95%</formula>
    </cfRule>
    <cfRule type="cellIs" dxfId="970" priority="4" operator="greaterThanOrEqual">
      <formula>90%</formula>
    </cfRule>
    <cfRule type="cellIs" dxfId="969" priority="5" operator="lessThan">
      <formula>89.99%</formula>
    </cfRule>
  </conditionalFormatting>
  <conditionalFormatting sqref="I21:AR21">
    <cfRule type="colorScale" priority="102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BE7E12C6-7B71-45E2-86FE-D94A1CF23E1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D70CE-754D-40E0-8964-C7292E6D48C4}">
  <sheetPr>
    <tabColor rgb="FFFFC000"/>
  </sheetPr>
  <dimension ref="A1:BE48"/>
  <sheetViews>
    <sheetView showGridLines="0" topLeftCell="AL23" zoomScale="85" zoomScaleNormal="85" workbookViewId="0">
      <selection activeCell="T22" sqref="T22"/>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10</v>
      </c>
      <c r="F2" s="81" t="s">
        <v>90</v>
      </c>
      <c r="G2" s="81"/>
      <c r="H2" s="22">
        <v>151051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256</v>
      </c>
      <c r="J10" s="62">
        <v>533</v>
      </c>
      <c r="K10" s="62">
        <v>445</v>
      </c>
      <c r="L10" s="62">
        <v>66</v>
      </c>
      <c r="M10" s="25">
        <v>290</v>
      </c>
      <c r="N10" s="25">
        <v>313</v>
      </c>
      <c r="O10" s="25">
        <v>325</v>
      </c>
      <c r="P10" s="25">
        <v>300</v>
      </c>
      <c r="Q10" s="25">
        <v>254</v>
      </c>
      <c r="R10" s="25">
        <v>34</v>
      </c>
      <c r="S10" s="25">
        <v>160</v>
      </c>
      <c r="T10" s="25">
        <v>152</v>
      </c>
      <c r="U10" s="25">
        <v>243</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0.9997034400948992</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256</v>
      </c>
      <c r="J11" s="63">
        <v>533</v>
      </c>
      <c r="K11" s="63">
        <v>445</v>
      </c>
      <c r="L11" s="63">
        <v>66</v>
      </c>
      <c r="M11" s="45">
        <v>290</v>
      </c>
      <c r="N11" s="45">
        <v>313</v>
      </c>
      <c r="O11" s="45">
        <v>325</v>
      </c>
      <c r="P11" s="45">
        <v>301</v>
      </c>
      <c r="Q11" s="45">
        <v>254</v>
      </c>
      <c r="R11" s="45">
        <v>34</v>
      </c>
      <c r="S11" s="45">
        <v>160</v>
      </c>
      <c r="T11" s="45">
        <v>152</v>
      </c>
      <c r="U11" s="45">
        <v>243</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256</v>
      </c>
      <c r="J13" s="62">
        <v>533</v>
      </c>
      <c r="K13" s="62">
        <v>445</v>
      </c>
      <c r="L13" s="62">
        <v>66</v>
      </c>
      <c r="M13" s="25">
        <v>290</v>
      </c>
      <c r="N13" s="25">
        <v>313</v>
      </c>
      <c r="O13" s="25">
        <v>324</v>
      </c>
      <c r="P13" s="25">
        <v>300</v>
      </c>
      <c r="Q13" s="25">
        <v>253</v>
      </c>
      <c r="R13" s="25">
        <v>34</v>
      </c>
      <c r="S13" s="25">
        <v>160</v>
      </c>
      <c r="T13" s="25">
        <v>152</v>
      </c>
      <c r="U13" s="25">
        <v>243</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0.99940670424206468</v>
      </c>
    </row>
    <row r="14" spans="1:57" s="3" customFormat="1" ht="50.1" customHeight="1" thickTop="1" thickBot="1">
      <c r="A14" s="132"/>
      <c r="B14" s="134"/>
      <c r="C14" s="131"/>
      <c r="D14" s="135"/>
      <c r="E14" s="131"/>
      <c r="F14" s="136"/>
      <c r="G14" s="137"/>
      <c r="H14" s="27" t="str">
        <f>'PANEL DE CONTROL DISTRITAL'!H13</f>
        <v>Número de trámites aplicados</v>
      </c>
      <c r="I14" s="63">
        <v>256</v>
      </c>
      <c r="J14" s="63">
        <v>533</v>
      </c>
      <c r="K14" s="63">
        <v>445</v>
      </c>
      <c r="L14" s="63">
        <v>66</v>
      </c>
      <c r="M14" s="45">
        <v>290</v>
      </c>
      <c r="N14" s="45">
        <v>313</v>
      </c>
      <c r="O14" s="45">
        <v>325</v>
      </c>
      <c r="P14" s="45">
        <v>300</v>
      </c>
      <c r="Q14" s="45">
        <v>254</v>
      </c>
      <c r="R14" s="45">
        <v>34</v>
      </c>
      <c r="S14" s="45">
        <v>160</v>
      </c>
      <c r="T14" s="45">
        <v>152</v>
      </c>
      <c r="U14" s="45">
        <v>243</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256</v>
      </c>
      <c r="J16" s="62">
        <v>533</v>
      </c>
      <c r="K16" s="62">
        <v>445</v>
      </c>
      <c r="L16" s="62">
        <v>66</v>
      </c>
      <c r="M16" s="25">
        <v>290</v>
      </c>
      <c r="N16" s="25">
        <v>313</v>
      </c>
      <c r="O16" s="25">
        <v>325</v>
      </c>
      <c r="P16" s="25">
        <v>300</v>
      </c>
      <c r="Q16" s="25">
        <v>254</v>
      </c>
      <c r="R16" s="25">
        <v>34</v>
      </c>
      <c r="S16" s="25">
        <v>160</v>
      </c>
      <c r="T16" s="25">
        <v>152</v>
      </c>
      <c r="U16" s="25">
        <v>243</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256</v>
      </c>
      <c r="J17" s="63">
        <v>533</v>
      </c>
      <c r="K17" s="63">
        <v>445</v>
      </c>
      <c r="L17" s="63">
        <v>66</v>
      </c>
      <c r="M17" s="45">
        <v>290</v>
      </c>
      <c r="N17" s="45">
        <v>313</v>
      </c>
      <c r="O17" s="45">
        <v>325</v>
      </c>
      <c r="P17" s="45">
        <v>300</v>
      </c>
      <c r="Q17" s="45">
        <v>254</v>
      </c>
      <c r="R17" s="45">
        <v>34</v>
      </c>
      <c r="S17" s="45">
        <v>160</v>
      </c>
      <c r="T17" s="45">
        <v>152</v>
      </c>
      <c r="U17" s="45">
        <v>243</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1043</v>
      </c>
      <c r="J19" s="64">
        <v>2375</v>
      </c>
      <c r="K19" s="62">
        <v>650</v>
      </c>
      <c r="L19" s="62">
        <v>153</v>
      </c>
      <c r="M19" s="25">
        <v>409</v>
      </c>
      <c r="N19" s="25">
        <v>292</v>
      </c>
      <c r="O19" s="25">
        <v>325</v>
      </c>
      <c r="P19" s="25">
        <v>342</v>
      </c>
      <c r="Q19" s="25">
        <v>237</v>
      </c>
      <c r="R19" s="25">
        <v>66</v>
      </c>
      <c r="S19" s="25">
        <v>181</v>
      </c>
      <c r="T19" s="25">
        <v>72</v>
      </c>
      <c r="U19" s="25">
        <v>312</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1043</v>
      </c>
      <c r="J20" s="65">
        <v>2375</v>
      </c>
      <c r="K20" s="63">
        <v>650</v>
      </c>
      <c r="L20" s="63">
        <v>153</v>
      </c>
      <c r="M20" s="45">
        <v>409</v>
      </c>
      <c r="N20" s="45">
        <v>292</v>
      </c>
      <c r="O20" s="45">
        <v>325</v>
      </c>
      <c r="P20" s="45">
        <v>342</v>
      </c>
      <c r="Q20" s="45">
        <v>237</v>
      </c>
      <c r="R20" s="45">
        <v>66</v>
      </c>
      <c r="S20" s="45">
        <v>181</v>
      </c>
      <c r="T20" s="45">
        <v>72</v>
      </c>
      <c r="U20" s="45">
        <v>312</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1077</v>
      </c>
      <c r="J22" s="64">
        <v>1638</v>
      </c>
      <c r="K22" s="64">
        <v>1439</v>
      </c>
      <c r="L22" s="64">
        <v>1305</v>
      </c>
      <c r="M22" s="25">
        <v>970</v>
      </c>
      <c r="N22" s="25">
        <v>656</v>
      </c>
      <c r="O22" s="25">
        <v>490</v>
      </c>
      <c r="P22" s="25">
        <v>418</v>
      </c>
      <c r="Q22" s="25">
        <v>198</v>
      </c>
      <c r="R22" s="25">
        <v>243</v>
      </c>
      <c r="S22" s="25">
        <v>250</v>
      </c>
      <c r="T22" s="25">
        <v>142</v>
      </c>
      <c r="U22" s="25">
        <v>274</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1077</v>
      </c>
      <c r="J23" s="65">
        <v>1638</v>
      </c>
      <c r="K23" s="65">
        <v>1439</v>
      </c>
      <c r="L23" s="65">
        <v>1305</v>
      </c>
      <c r="M23" s="45">
        <v>970</v>
      </c>
      <c r="N23" s="45">
        <v>656</v>
      </c>
      <c r="O23" s="45">
        <v>490</v>
      </c>
      <c r="P23" s="45">
        <v>418</v>
      </c>
      <c r="Q23" s="45">
        <v>198</v>
      </c>
      <c r="R23" s="45">
        <v>243</v>
      </c>
      <c r="S23" s="45">
        <v>250</v>
      </c>
      <c r="T23" s="45">
        <v>142</v>
      </c>
      <c r="U23" s="45">
        <v>274</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1379</v>
      </c>
      <c r="J25" s="64">
        <v>1814</v>
      </c>
      <c r="K25" s="62">
        <v>844</v>
      </c>
      <c r="L25" s="62">
        <v>287</v>
      </c>
      <c r="M25" s="25">
        <v>744</v>
      </c>
      <c r="N25" s="25">
        <v>606</v>
      </c>
      <c r="O25" s="25">
        <v>448</v>
      </c>
      <c r="P25" s="25">
        <v>414</v>
      </c>
      <c r="Q25" s="25">
        <v>319</v>
      </c>
      <c r="R25" s="25">
        <v>21</v>
      </c>
      <c r="S25" s="25">
        <v>174</v>
      </c>
      <c r="T25" s="25">
        <v>180</v>
      </c>
      <c r="U25" s="25">
        <v>180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1379</v>
      </c>
      <c r="J26" s="65">
        <v>1814</v>
      </c>
      <c r="K26" s="63">
        <v>844</v>
      </c>
      <c r="L26" s="63">
        <v>287</v>
      </c>
      <c r="M26" s="45">
        <v>744</v>
      </c>
      <c r="N26" s="45">
        <v>606</v>
      </c>
      <c r="O26" s="45">
        <v>448</v>
      </c>
      <c r="P26" s="45">
        <v>414</v>
      </c>
      <c r="Q26" s="45">
        <v>319</v>
      </c>
      <c r="R26" s="45">
        <v>21</v>
      </c>
      <c r="S26" s="45">
        <v>174</v>
      </c>
      <c r="T26" s="45">
        <v>180</v>
      </c>
      <c r="U26" s="45">
        <v>180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968" priority="18" operator="greaterThan">
      <formula>95%</formula>
    </cfRule>
    <cfRule type="cellIs" dxfId="967" priority="19" operator="greaterThanOrEqual">
      <formula>90%</formula>
    </cfRule>
    <cfRule type="cellIs" dxfId="966" priority="20" operator="lessThan">
      <formula>89.99%</formula>
    </cfRule>
  </conditionalFormatting>
  <conditionalFormatting sqref="AS13">
    <cfRule type="cellIs" dxfId="965" priority="15" operator="greaterThan">
      <formula>95%</formula>
    </cfRule>
    <cfRule type="cellIs" dxfId="964" priority="16" operator="greaterThanOrEqual">
      <formula>90%</formula>
    </cfRule>
    <cfRule type="cellIs" dxfId="963" priority="17" operator="lessThan">
      <formula>89.99%</formula>
    </cfRule>
  </conditionalFormatting>
  <conditionalFormatting sqref="AS16">
    <cfRule type="cellIs" dxfId="962" priority="12" operator="greaterThan">
      <formula>95%</formula>
    </cfRule>
    <cfRule type="cellIs" dxfId="961" priority="13" operator="greaterThanOrEqual">
      <formula>90%</formula>
    </cfRule>
    <cfRule type="cellIs" dxfId="960" priority="14" operator="lessThan">
      <formula>89.99%</formula>
    </cfRule>
  </conditionalFormatting>
  <conditionalFormatting sqref="AS19">
    <cfRule type="cellIs" dxfId="959" priority="9" operator="greaterThan">
      <formula>95%</formula>
    </cfRule>
    <cfRule type="cellIs" dxfId="958" priority="10" operator="greaterThanOrEqual">
      <formula>90%</formula>
    </cfRule>
    <cfRule type="cellIs" dxfId="957" priority="11" operator="lessThan">
      <formula>89.99%</formula>
    </cfRule>
  </conditionalFormatting>
  <conditionalFormatting sqref="AS22">
    <cfRule type="cellIs" dxfId="956" priority="1" operator="greaterThanOrEqual">
      <formula>100%</formula>
    </cfRule>
    <cfRule type="cellIs" dxfId="955" priority="2" operator="lessThan">
      <formula>99.99%</formula>
    </cfRule>
  </conditionalFormatting>
  <conditionalFormatting sqref="AS25">
    <cfRule type="cellIs" dxfId="954" priority="3" operator="greaterThan">
      <formula>95%</formula>
    </cfRule>
    <cfRule type="cellIs" dxfId="953" priority="4" operator="greaterThanOrEqual">
      <formula>90%</formula>
    </cfRule>
    <cfRule type="cellIs" dxfId="952" priority="5" operator="lessThan">
      <formula>89.99%</formula>
    </cfRule>
  </conditionalFormatting>
  <conditionalFormatting sqref="I21:AR21">
    <cfRule type="colorScale" priority="102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4FDE6205-C01A-40AA-8732-A71ED792513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A401B0-BF80-4735-B71D-360B7996082E}">
  <sheetPr>
    <tabColor rgb="FF972958"/>
  </sheetPr>
  <dimension ref="A1:BE48"/>
  <sheetViews>
    <sheetView showGridLines="0" topLeftCell="AJ21" zoomScale="85" zoomScaleNormal="85" workbookViewId="0">
      <selection activeCell="V29" sqref="V29"/>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11</v>
      </c>
      <c r="F2" s="81" t="s">
        <v>90</v>
      </c>
      <c r="G2" s="81"/>
      <c r="H2" s="22">
        <v>151151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615</v>
      </c>
      <c r="J10" s="62">
        <v>718</v>
      </c>
      <c r="K10" s="62">
        <v>619</v>
      </c>
      <c r="L10" s="62">
        <v>88</v>
      </c>
      <c r="M10" s="25">
        <v>398</v>
      </c>
      <c r="N10" s="25">
        <v>532</v>
      </c>
      <c r="O10" s="25">
        <v>436</v>
      </c>
      <c r="P10" s="25">
        <v>399</v>
      </c>
      <c r="Q10" s="25">
        <v>390</v>
      </c>
      <c r="R10" s="25">
        <v>36</v>
      </c>
      <c r="S10" s="25">
        <v>208</v>
      </c>
      <c r="T10" s="25">
        <v>204</v>
      </c>
      <c r="U10" s="25">
        <v>250</v>
      </c>
      <c r="V10" s="25">
        <v>282</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615</v>
      </c>
      <c r="J11" s="63">
        <v>718</v>
      </c>
      <c r="K11" s="63">
        <v>619</v>
      </c>
      <c r="L11" s="63">
        <v>88</v>
      </c>
      <c r="M11" s="45">
        <v>398</v>
      </c>
      <c r="N11" s="45">
        <v>532</v>
      </c>
      <c r="O11" s="45">
        <v>436</v>
      </c>
      <c r="P11" s="45">
        <v>399</v>
      </c>
      <c r="Q11" s="45">
        <v>390</v>
      </c>
      <c r="R11" s="45">
        <v>36</v>
      </c>
      <c r="S11" s="45">
        <v>208</v>
      </c>
      <c r="T11" s="45">
        <v>204</v>
      </c>
      <c r="U11" s="45">
        <v>250</v>
      </c>
      <c r="V11" s="45">
        <v>282</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615</v>
      </c>
      <c r="J13" s="62">
        <v>718</v>
      </c>
      <c r="K13" s="62">
        <v>619</v>
      </c>
      <c r="L13" s="62">
        <v>88</v>
      </c>
      <c r="M13" s="25">
        <v>398</v>
      </c>
      <c r="N13" s="25">
        <v>532</v>
      </c>
      <c r="O13" s="25">
        <v>436</v>
      </c>
      <c r="P13" s="25">
        <v>399</v>
      </c>
      <c r="Q13" s="25">
        <v>390</v>
      </c>
      <c r="R13" s="25">
        <v>36</v>
      </c>
      <c r="S13" s="25">
        <v>208</v>
      </c>
      <c r="T13" s="25">
        <v>204</v>
      </c>
      <c r="U13" s="25">
        <v>250</v>
      </c>
      <c r="V13" s="25">
        <v>282</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615</v>
      </c>
      <c r="J14" s="63">
        <v>718</v>
      </c>
      <c r="K14" s="63">
        <v>619</v>
      </c>
      <c r="L14" s="63">
        <v>88</v>
      </c>
      <c r="M14" s="45">
        <v>398</v>
      </c>
      <c r="N14" s="45">
        <v>532</v>
      </c>
      <c r="O14" s="45">
        <v>436</v>
      </c>
      <c r="P14" s="45">
        <v>399</v>
      </c>
      <c r="Q14" s="45">
        <v>390</v>
      </c>
      <c r="R14" s="45">
        <v>36</v>
      </c>
      <c r="S14" s="45">
        <v>208</v>
      </c>
      <c r="T14" s="45">
        <v>204</v>
      </c>
      <c r="U14" s="45">
        <v>250</v>
      </c>
      <c r="V14" s="45">
        <v>282</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615</v>
      </c>
      <c r="J16" s="62">
        <v>718</v>
      </c>
      <c r="K16" s="62">
        <v>619</v>
      </c>
      <c r="L16" s="62">
        <v>88</v>
      </c>
      <c r="M16" s="25">
        <v>398</v>
      </c>
      <c r="N16" s="25">
        <v>532</v>
      </c>
      <c r="O16" s="25">
        <v>436</v>
      </c>
      <c r="P16" s="25">
        <v>399</v>
      </c>
      <c r="Q16" s="25">
        <v>390</v>
      </c>
      <c r="R16" s="25">
        <v>36</v>
      </c>
      <c r="S16" s="25">
        <v>208</v>
      </c>
      <c r="T16" s="25">
        <v>204</v>
      </c>
      <c r="U16" s="25">
        <v>250</v>
      </c>
      <c r="V16" s="25">
        <v>282</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615</v>
      </c>
      <c r="J17" s="63">
        <v>718</v>
      </c>
      <c r="K17" s="63">
        <v>619</v>
      </c>
      <c r="L17" s="63">
        <v>88</v>
      </c>
      <c r="M17" s="45">
        <v>398</v>
      </c>
      <c r="N17" s="45">
        <v>532</v>
      </c>
      <c r="O17" s="45">
        <v>436</v>
      </c>
      <c r="P17" s="45">
        <v>399</v>
      </c>
      <c r="Q17" s="45">
        <v>390</v>
      </c>
      <c r="R17" s="45">
        <v>36</v>
      </c>
      <c r="S17" s="45">
        <v>208</v>
      </c>
      <c r="T17" s="45">
        <v>204</v>
      </c>
      <c r="U17" s="45">
        <v>250</v>
      </c>
      <c r="V17" s="45">
        <v>282</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1568</v>
      </c>
      <c r="J19" s="64">
        <v>3046</v>
      </c>
      <c r="K19" s="62">
        <v>891</v>
      </c>
      <c r="L19" s="64">
        <v>197</v>
      </c>
      <c r="M19" s="25">
        <v>542</v>
      </c>
      <c r="N19" s="25">
        <v>489</v>
      </c>
      <c r="O19" s="25">
        <v>500</v>
      </c>
      <c r="P19" s="25">
        <v>423</v>
      </c>
      <c r="Q19" s="25">
        <v>332</v>
      </c>
      <c r="R19" s="25">
        <v>110</v>
      </c>
      <c r="S19" s="25">
        <v>254</v>
      </c>
      <c r="T19" s="25">
        <v>153</v>
      </c>
      <c r="U19" s="25">
        <v>295</v>
      </c>
      <c r="V19" s="25">
        <v>289</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1568</v>
      </c>
      <c r="J20" s="65">
        <v>3046</v>
      </c>
      <c r="K20" s="63">
        <v>891</v>
      </c>
      <c r="L20" s="65">
        <v>197</v>
      </c>
      <c r="M20" s="45">
        <v>542</v>
      </c>
      <c r="N20" s="45">
        <v>489</v>
      </c>
      <c r="O20" s="45">
        <v>500</v>
      </c>
      <c r="P20" s="45">
        <v>423</v>
      </c>
      <c r="Q20" s="45">
        <v>332</v>
      </c>
      <c r="R20" s="45">
        <v>110</v>
      </c>
      <c r="S20" s="45">
        <v>254</v>
      </c>
      <c r="T20" s="45">
        <v>153</v>
      </c>
      <c r="U20" s="45">
        <v>295</v>
      </c>
      <c r="V20" s="45">
        <v>289</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1418</v>
      </c>
      <c r="J22" s="64">
        <v>2262</v>
      </c>
      <c r="K22" s="64">
        <v>2124</v>
      </c>
      <c r="L22" s="62">
        <v>1954</v>
      </c>
      <c r="M22" s="25">
        <v>1422</v>
      </c>
      <c r="N22" s="25">
        <v>1061</v>
      </c>
      <c r="O22" s="25">
        <v>803</v>
      </c>
      <c r="P22" s="25">
        <v>696</v>
      </c>
      <c r="Q22" s="25">
        <v>377</v>
      </c>
      <c r="R22" s="25">
        <v>428</v>
      </c>
      <c r="S22" s="25">
        <v>372</v>
      </c>
      <c r="T22" s="25">
        <v>302</v>
      </c>
      <c r="U22" s="25">
        <v>327</v>
      </c>
      <c r="V22" s="25">
        <v>343</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1418</v>
      </c>
      <c r="J23" s="65">
        <v>2262</v>
      </c>
      <c r="K23" s="65">
        <v>2124</v>
      </c>
      <c r="L23" s="63">
        <v>1954</v>
      </c>
      <c r="M23" s="45">
        <v>1422</v>
      </c>
      <c r="N23" s="45">
        <v>1061</v>
      </c>
      <c r="O23" s="45">
        <v>803</v>
      </c>
      <c r="P23" s="45">
        <v>696</v>
      </c>
      <c r="Q23" s="45">
        <v>377</v>
      </c>
      <c r="R23" s="45">
        <v>428</v>
      </c>
      <c r="S23" s="45">
        <v>372</v>
      </c>
      <c r="T23" s="45">
        <v>302</v>
      </c>
      <c r="U23" s="45">
        <v>327</v>
      </c>
      <c r="V23" s="45">
        <v>343</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15"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1805</v>
      </c>
      <c r="J25" s="64">
        <v>2202</v>
      </c>
      <c r="K25" s="64">
        <v>1017</v>
      </c>
      <c r="L25" s="62">
        <v>367</v>
      </c>
      <c r="M25" s="25">
        <v>1074</v>
      </c>
      <c r="N25" s="25">
        <v>850</v>
      </c>
      <c r="O25" s="25">
        <v>721</v>
      </c>
      <c r="P25" s="25">
        <v>530</v>
      </c>
      <c r="Q25" s="25">
        <v>389</v>
      </c>
      <c r="R25" s="25">
        <v>59</v>
      </c>
      <c r="S25" s="25">
        <v>310</v>
      </c>
      <c r="T25" s="25">
        <v>223</v>
      </c>
      <c r="U25" s="25">
        <v>270</v>
      </c>
      <c r="V25" s="25">
        <v>273</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1805</v>
      </c>
      <c r="J26" s="65">
        <v>2202</v>
      </c>
      <c r="K26" s="65">
        <v>1017</v>
      </c>
      <c r="L26" s="63">
        <v>367</v>
      </c>
      <c r="M26" s="45">
        <v>1074</v>
      </c>
      <c r="N26" s="45">
        <v>850</v>
      </c>
      <c r="O26" s="45">
        <v>721</v>
      </c>
      <c r="P26" s="45">
        <v>530</v>
      </c>
      <c r="Q26" s="45">
        <v>389</v>
      </c>
      <c r="R26" s="45">
        <v>59</v>
      </c>
      <c r="S26" s="45">
        <v>310</v>
      </c>
      <c r="T26" s="45">
        <v>223</v>
      </c>
      <c r="U26" s="45">
        <v>270</v>
      </c>
      <c r="V26" s="45">
        <v>273</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28.5"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951" priority="18" operator="greaterThan">
      <formula>95%</formula>
    </cfRule>
    <cfRule type="cellIs" dxfId="950" priority="19" operator="greaterThanOrEqual">
      <formula>90%</formula>
    </cfRule>
    <cfRule type="cellIs" dxfId="949" priority="20" operator="lessThan">
      <formula>89.99%</formula>
    </cfRule>
  </conditionalFormatting>
  <conditionalFormatting sqref="AS13">
    <cfRule type="cellIs" dxfId="948" priority="15" operator="greaterThan">
      <formula>95%</formula>
    </cfRule>
    <cfRule type="cellIs" dxfId="947" priority="16" operator="greaterThanOrEqual">
      <formula>90%</formula>
    </cfRule>
    <cfRule type="cellIs" dxfId="946" priority="17" operator="lessThan">
      <formula>89.99%</formula>
    </cfRule>
  </conditionalFormatting>
  <conditionalFormatting sqref="AS16">
    <cfRule type="cellIs" dxfId="945" priority="12" operator="greaterThan">
      <formula>95%</formula>
    </cfRule>
    <cfRule type="cellIs" dxfId="944" priority="13" operator="greaterThanOrEqual">
      <formula>90%</formula>
    </cfRule>
    <cfRule type="cellIs" dxfId="943" priority="14" operator="lessThan">
      <formula>89.99%</formula>
    </cfRule>
  </conditionalFormatting>
  <conditionalFormatting sqref="AS19">
    <cfRule type="cellIs" dxfId="942" priority="9" operator="greaterThan">
      <formula>95%</formula>
    </cfRule>
    <cfRule type="cellIs" dxfId="941" priority="10" operator="greaterThanOrEqual">
      <formula>90%</formula>
    </cfRule>
    <cfRule type="cellIs" dxfId="940" priority="11" operator="lessThan">
      <formula>89.99%</formula>
    </cfRule>
  </conditionalFormatting>
  <conditionalFormatting sqref="AS22">
    <cfRule type="cellIs" dxfId="939" priority="1" operator="greaterThanOrEqual">
      <formula>100%</formula>
    </cfRule>
    <cfRule type="cellIs" dxfId="938" priority="2" operator="lessThan">
      <formula>99.99%</formula>
    </cfRule>
  </conditionalFormatting>
  <conditionalFormatting sqref="AS25">
    <cfRule type="cellIs" dxfId="937" priority="3" operator="greaterThan">
      <formula>95%</formula>
    </cfRule>
    <cfRule type="cellIs" dxfId="936" priority="4" operator="greaterThanOrEqual">
      <formula>90%</formula>
    </cfRule>
    <cfRule type="cellIs" dxfId="935" priority="5" operator="lessThan">
      <formula>89.99%</formula>
    </cfRule>
  </conditionalFormatting>
  <conditionalFormatting sqref="I21:AR21">
    <cfRule type="colorScale" priority="102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342ADCD1-C3E9-4348-BF80-B37170F3E41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E4EB95-2CD3-4C4B-B8DA-175EED5F1EF4}">
  <sheetPr>
    <tabColor rgb="FF002060"/>
  </sheetPr>
  <dimension ref="A1:BE48"/>
  <sheetViews>
    <sheetView showGridLines="0" topLeftCell="A22" zoomScale="70" zoomScaleNormal="70" workbookViewId="0">
      <selection activeCell="V26" sqref="V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12</v>
      </c>
      <c r="F2" s="81" t="s">
        <v>90</v>
      </c>
      <c r="G2" s="81"/>
      <c r="H2" s="22">
        <v>151251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402</v>
      </c>
      <c r="J10" s="62">
        <v>423</v>
      </c>
      <c r="K10" s="62">
        <v>397</v>
      </c>
      <c r="L10" s="62">
        <v>60</v>
      </c>
      <c r="M10" s="25">
        <v>271</v>
      </c>
      <c r="N10" s="25">
        <v>282</v>
      </c>
      <c r="O10" s="25">
        <v>276</v>
      </c>
      <c r="P10" s="25">
        <v>242</v>
      </c>
      <c r="Q10" s="25">
        <v>203</v>
      </c>
      <c r="R10" s="25">
        <v>39</v>
      </c>
      <c r="S10" s="25">
        <v>124</v>
      </c>
      <c r="T10" s="25">
        <v>114</v>
      </c>
      <c r="U10" s="75">
        <v>178</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0.99471423851998675</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63">
        <v>418</v>
      </c>
      <c r="J11" s="63">
        <v>423</v>
      </c>
      <c r="K11" s="63">
        <v>397</v>
      </c>
      <c r="L11" s="63">
        <v>60</v>
      </c>
      <c r="M11" s="45">
        <v>271</v>
      </c>
      <c r="N11" s="45">
        <v>282</v>
      </c>
      <c r="O11" s="45">
        <v>276</v>
      </c>
      <c r="P11" s="45">
        <v>242</v>
      </c>
      <c r="Q11" s="45">
        <v>203</v>
      </c>
      <c r="R11" s="45">
        <v>39</v>
      </c>
      <c r="S11" s="45">
        <v>124</v>
      </c>
      <c r="T11" s="45">
        <v>114</v>
      </c>
      <c r="U11" s="76">
        <v>178</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402</v>
      </c>
      <c r="J13" s="62">
        <v>422</v>
      </c>
      <c r="K13" s="62">
        <v>397</v>
      </c>
      <c r="L13" s="62">
        <v>60</v>
      </c>
      <c r="M13" s="25">
        <v>271</v>
      </c>
      <c r="N13" s="25">
        <v>282</v>
      </c>
      <c r="O13" s="25">
        <v>276</v>
      </c>
      <c r="P13" s="25">
        <v>242</v>
      </c>
      <c r="Q13" s="25">
        <v>201</v>
      </c>
      <c r="R13" s="25">
        <v>39</v>
      </c>
      <c r="S13" s="25">
        <v>124</v>
      </c>
      <c r="T13" s="25">
        <v>114</v>
      </c>
      <c r="U13" s="25">
        <v>178</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0.99900365327133844</v>
      </c>
    </row>
    <row r="14" spans="1:57" s="3" customFormat="1" ht="50.1" customHeight="1" thickTop="1" thickBot="1">
      <c r="A14" s="132"/>
      <c r="B14" s="134"/>
      <c r="C14" s="131"/>
      <c r="D14" s="135"/>
      <c r="E14" s="131"/>
      <c r="F14" s="136"/>
      <c r="G14" s="137"/>
      <c r="H14" s="27" t="str">
        <f>'PANEL DE CONTROL DISTRITAL'!H13</f>
        <v>Número de trámites aplicados</v>
      </c>
      <c r="I14" s="63">
        <v>402</v>
      </c>
      <c r="J14" s="63">
        <v>423</v>
      </c>
      <c r="K14" s="63">
        <v>397</v>
      </c>
      <c r="L14" s="63">
        <v>60</v>
      </c>
      <c r="M14" s="45">
        <v>271</v>
      </c>
      <c r="N14" s="45">
        <v>282</v>
      </c>
      <c r="O14" s="45">
        <v>276</v>
      </c>
      <c r="P14" s="45">
        <v>242</v>
      </c>
      <c r="Q14" s="45">
        <v>203</v>
      </c>
      <c r="R14" s="45">
        <v>39</v>
      </c>
      <c r="S14" s="45">
        <v>124</v>
      </c>
      <c r="T14" s="45">
        <v>114</v>
      </c>
      <c r="U14" s="45">
        <v>178</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402</v>
      </c>
      <c r="J16" s="62">
        <v>423</v>
      </c>
      <c r="K16" s="62">
        <v>397</v>
      </c>
      <c r="L16" s="62">
        <v>60</v>
      </c>
      <c r="M16" s="25">
        <v>271</v>
      </c>
      <c r="N16" s="25">
        <v>282</v>
      </c>
      <c r="O16" s="25">
        <v>276</v>
      </c>
      <c r="P16" s="25">
        <v>242</v>
      </c>
      <c r="Q16" s="25">
        <v>203</v>
      </c>
      <c r="R16" s="25">
        <v>39</v>
      </c>
      <c r="S16" s="25">
        <v>124</v>
      </c>
      <c r="T16" s="25">
        <v>114</v>
      </c>
      <c r="U16" s="25">
        <v>178</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402</v>
      </c>
      <c r="J17" s="63">
        <v>423</v>
      </c>
      <c r="K17" s="63">
        <v>397</v>
      </c>
      <c r="L17" s="63">
        <v>60</v>
      </c>
      <c r="M17" s="45">
        <v>271</v>
      </c>
      <c r="N17" s="45">
        <v>282</v>
      </c>
      <c r="O17" s="45">
        <v>276</v>
      </c>
      <c r="P17" s="45">
        <v>242</v>
      </c>
      <c r="Q17" s="45">
        <v>203</v>
      </c>
      <c r="R17" s="45">
        <v>39</v>
      </c>
      <c r="S17" s="45">
        <v>124</v>
      </c>
      <c r="T17" s="45">
        <v>114</v>
      </c>
      <c r="U17" s="45">
        <v>178</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771</v>
      </c>
      <c r="J19" s="64">
        <v>1996</v>
      </c>
      <c r="K19" s="62">
        <v>495</v>
      </c>
      <c r="L19" s="62">
        <v>132</v>
      </c>
      <c r="M19" s="25">
        <v>376</v>
      </c>
      <c r="N19" s="25">
        <v>285</v>
      </c>
      <c r="O19" s="25">
        <v>285</v>
      </c>
      <c r="P19" s="25">
        <v>256</v>
      </c>
      <c r="Q19" s="25">
        <v>212</v>
      </c>
      <c r="R19" s="25">
        <v>47</v>
      </c>
      <c r="S19" s="25">
        <v>153</v>
      </c>
      <c r="T19" s="25">
        <v>93</v>
      </c>
      <c r="U19" s="25">
        <v>185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771</v>
      </c>
      <c r="J20" s="65">
        <v>1996</v>
      </c>
      <c r="K20" s="63">
        <v>495</v>
      </c>
      <c r="L20" s="63">
        <v>132</v>
      </c>
      <c r="M20" s="45">
        <v>376</v>
      </c>
      <c r="N20" s="45">
        <v>285</v>
      </c>
      <c r="O20" s="45">
        <v>285</v>
      </c>
      <c r="P20" s="45">
        <v>256</v>
      </c>
      <c r="Q20" s="45">
        <v>212</v>
      </c>
      <c r="R20" s="45">
        <v>47</v>
      </c>
      <c r="S20" s="45">
        <v>153</v>
      </c>
      <c r="T20" s="45">
        <v>93</v>
      </c>
      <c r="U20" s="45">
        <v>185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1259</v>
      </c>
      <c r="J22" s="64">
        <v>1840</v>
      </c>
      <c r="K22" s="64">
        <v>1441</v>
      </c>
      <c r="L22" s="64">
        <v>1327</v>
      </c>
      <c r="M22" s="25">
        <v>1002</v>
      </c>
      <c r="N22" s="25">
        <v>713</v>
      </c>
      <c r="O22" s="25">
        <v>612</v>
      </c>
      <c r="P22" s="25">
        <v>535</v>
      </c>
      <c r="Q22" s="25">
        <v>336</v>
      </c>
      <c r="R22" s="25">
        <v>346</v>
      </c>
      <c r="S22" s="25">
        <v>278</v>
      </c>
      <c r="T22" s="25">
        <v>249</v>
      </c>
      <c r="U22" s="25">
        <v>274</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1259</v>
      </c>
      <c r="J23" s="65">
        <v>1840</v>
      </c>
      <c r="K23" s="65">
        <v>1441</v>
      </c>
      <c r="L23" s="65">
        <v>1327</v>
      </c>
      <c r="M23" s="45">
        <v>1002</v>
      </c>
      <c r="N23" s="45">
        <v>713</v>
      </c>
      <c r="O23" s="45">
        <v>612</v>
      </c>
      <c r="P23" s="45">
        <v>535</v>
      </c>
      <c r="Q23" s="45">
        <v>336</v>
      </c>
      <c r="R23" s="45">
        <v>346</v>
      </c>
      <c r="S23" s="45">
        <v>278</v>
      </c>
      <c r="T23" s="45">
        <v>249</v>
      </c>
      <c r="U23" s="45">
        <v>274</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774</v>
      </c>
      <c r="J25" s="64">
        <v>1415</v>
      </c>
      <c r="K25" s="62">
        <v>886</v>
      </c>
      <c r="L25" s="62">
        <v>246</v>
      </c>
      <c r="M25" s="25">
        <v>701</v>
      </c>
      <c r="N25" s="25">
        <v>574</v>
      </c>
      <c r="O25" s="25">
        <v>356</v>
      </c>
      <c r="P25" s="25">
        <v>333</v>
      </c>
      <c r="Q25" s="25">
        <v>237</v>
      </c>
      <c r="R25" s="25">
        <v>37</v>
      </c>
      <c r="S25" s="25">
        <v>221</v>
      </c>
      <c r="T25" s="25">
        <v>122</v>
      </c>
      <c r="U25" s="25">
        <v>160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0.99786008230452672</v>
      </c>
    </row>
    <row r="26" spans="1:57" ht="50.1" customHeight="1" thickTop="1" thickBot="1">
      <c r="A26" s="132"/>
      <c r="B26" s="134"/>
      <c r="C26" s="131"/>
      <c r="D26" s="135"/>
      <c r="E26" s="131"/>
      <c r="F26" s="136"/>
      <c r="G26" s="137"/>
      <c r="H26" s="27" t="str">
        <f>'PANEL DE CONTROL DISTRITAL'!H25</f>
        <v xml:space="preserve"> Total de credenciales solicitadas</v>
      </c>
      <c r="I26" s="63">
        <v>784</v>
      </c>
      <c r="J26" s="65">
        <v>1418</v>
      </c>
      <c r="K26" s="63">
        <v>886</v>
      </c>
      <c r="L26" s="63">
        <v>246</v>
      </c>
      <c r="M26" s="45">
        <v>701</v>
      </c>
      <c r="N26" s="45">
        <v>574</v>
      </c>
      <c r="O26" s="45">
        <v>356</v>
      </c>
      <c r="P26" s="45">
        <v>333</v>
      </c>
      <c r="Q26" s="45">
        <v>237</v>
      </c>
      <c r="R26" s="45">
        <v>37</v>
      </c>
      <c r="S26" s="45">
        <v>221</v>
      </c>
      <c r="T26" s="45">
        <v>122</v>
      </c>
      <c r="U26" s="45">
        <v>160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934" priority="18" operator="greaterThan">
      <formula>95%</formula>
    </cfRule>
    <cfRule type="cellIs" dxfId="933" priority="19" operator="greaterThanOrEqual">
      <formula>90%</formula>
    </cfRule>
    <cfRule type="cellIs" dxfId="932" priority="20" operator="lessThan">
      <formula>89.99%</formula>
    </cfRule>
  </conditionalFormatting>
  <conditionalFormatting sqref="AS13">
    <cfRule type="cellIs" dxfId="931" priority="15" operator="greaterThan">
      <formula>95%</formula>
    </cfRule>
    <cfRule type="cellIs" dxfId="930" priority="16" operator="greaterThanOrEqual">
      <formula>90%</formula>
    </cfRule>
    <cfRule type="cellIs" dxfId="929" priority="17" operator="lessThan">
      <formula>89.99%</formula>
    </cfRule>
  </conditionalFormatting>
  <conditionalFormatting sqref="AS16">
    <cfRule type="cellIs" dxfId="928" priority="12" operator="greaterThan">
      <formula>95%</formula>
    </cfRule>
    <cfRule type="cellIs" dxfId="927" priority="13" operator="greaterThanOrEqual">
      <formula>90%</formula>
    </cfRule>
    <cfRule type="cellIs" dxfId="926" priority="14" operator="lessThan">
      <formula>89.99%</formula>
    </cfRule>
  </conditionalFormatting>
  <conditionalFormatting sqref="AS19">
    <cfRule type="cellIs" dxfId="925" priority="9" operator="greaterThan">
      <formula>95%</formula>
    </cfRule>
    <cfRule type="cellIs" dxfId="924" priority="10" operator="greaterThanOrEqual">
      <formula>90%</formula>
    </cfRule>
    <cfRule type="cellIs" dxfId="923" priority="11" operator="lessThan">
      <formula>89.99%</formula>
    </cfRule>
  </conditionalFormatting>
  <conditionalFormatting sqref="AS22">
    <cfRule type="cellIs" dxfId="922" priority="1" operator="greaterThanOrEqual">
      <formula>100%</formula>
    </cfRule>
    <cfRule type="cellIs" dxfId="921" priority="2" operator="lessThan">
      <formula>99.99%</formula>
    </cfRule>
  </conditionalFormatting>
  <conditionalFormatting sqref="AS25">
    <cfRule type="cellIs" dxfId="920" priority="3" operator="greaterThan">
      <formula>95%</formula>
    </cfRule>
    <cfRule type="cellIs" dxfId="919" priority="4" operator="greaterThanOrEqual">
      <formula>90%</formula>
    </cfRule>
    <cfRule type="cellIs" dxfId="918" priority="5" operator="lessThan">
      <formula>89.99%</formula>
    </cfRule>
  </conditionalFormatting>
  <conditionalFormatting sqref="I21:AR21">
    <cfRule type="colorScale" priority="102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530A5126-B84A-42CC-ABDE-F846DE22C3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FF761-379D-40E6-B349-61CE190A463E}">
  <sheetPr>
    <tabColor rgb="FF002060"/>
  </sheetPr>
  <dimension ref="A1:BE48"/>
  <sheetViews>
    <sheetView showGridLines="0" topLeftCell="J3" zoomScale="85" zoomScaleNormal="85" workbookViewId="0">
      <selection activeCell="V27" sqref="V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12</v>
      </c>
      <c r="F2" s="81" t="s">
        <v>90</v>
      </c>
      <c r="G2" s="81"/>
      <c r="H2" s="22">
        <v>151252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415</v>
      </c>
      <c r="J10" s="62">
        <v>619</v>
      </c>
      <c r="K10" s="62">
        <v>447</v>
      </c>
      <c r="L10" s="62">
        <v>68</v>
      </c>
      <c r="M10" s="25">
        <v>257</v>
      </c>
      <c r="N10" s="25">
        <v>284</v>
      </c>
      <c r="O10" s="25">
        <v>263</v>
      </c>
      <c r="P10" s="25">
        <v>222</v>
      </c>
      <c r="Q10" s="25">
        <v>237</v>
      </c>
      <c r="R10" s="25">
        <v>19</v>
      </c>
      <c r="S10" s="25">
        <v>103</v>
      </c>
      <c r="T10" s="25">
        <v>111</v>
      </c>
      <c r="U10" s="25">
        <v>151</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0.99501867995018678</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415</v>
      </c>
      <c r="J11" s="63">
        <v>619</v>
      </c>
      <c r="K11" s="63">
        <v>461</v>
      </c>
      <c r="L11" s="63">
        <v>70</v>
      </c>
      <c r="M11" s="45">
        <v>257</v>
      </c>
      <c r="N11" s="45">
        <v>284</v>
      </c>
      <c r="O11" s="45">
        <v>263</v>
      </c>
      <c r="P11" s="45">
        <v>222</v>
      </c>
      <c r="Q11" s="45">
        <v>237</v>
      </c>
      <c r="R11" s="45">
        <v>19</v>
      </c>
      <c r="S11" s="45">
        <v>103</v>
      </c>
      <c r="T11" s="45">
        <v>111</v>
      </c>
      <c r="U11" s="45">
        <v>151</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413</v>
      </c>
      <c r="J13" s="62">
        <v>619</v>
      </c>
      <c r="K13" s="62">
        <v>447</v>
      </c>
      <c r="L13" s="62">
        <v>68</v>
      </c>
      <c r="M13" s="25">
        <v>257</v>
      </c>
      <c r="N13" s="25">
        <v>284</v>
      </c>
      <c r="O13" s="25">
        <v>263</v>
      </c>
      <c r="P13" s="25">
        <v>222</v>
      </c>
      <c r="Q13" s="25">
        <v>237</v>
      </c>
      <c r="R13" s="25">
        <v>19</v>
      </c>
      <c r="S13" s="25">
        <v>103</v>
      </c>
      <c r="T13" s="25">
        <v>111</v>
      </c>
      <c r="U13" s="25">
        <v>148</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0.99937362981522082</v>
      </c>
    </row>
    <row r="14" spans="1:57" s="3" customFormat="1" ht="50.1" customHeight="1" thickTop="1" thickBot="1">
      <c r="A14" s="132"/>
      <c r="B14" s="134"/>
      <c r="C14" s="131"/>
      <c r="D14" s="135"/>
      <c r="E14" s="131"/>
      <c r="F14" s="136"/>
      <c r="G14" s="137"/>
      <c r="H14" s="27" t="str">
        <f>'PANEL DE CONTROL DISTRITAL'!H13</f>
        <v>Número de trámites aplicados</v>
      </c>
      <c r="I14" s="63">
        <v>415</v>
      </c>
      <c r="J14" s="63">
        <v>619</v>
      </c>
      <c r="K14" s="63">
        <v>447</v>
      </c>
      <c r="L14" s="63">
        <v>68</v>
      </c>
      <c r="M14" s="45">
        <v>257</v>
      </c>
      <c r="N14" s="45">
        <v>284</v>
      </c>
      <c r="O14" s="45">
        <v>263</v>
      </c>
      <c r="P14" s="45">
        <v>222</v>
      </c>
      <c r="Q14" s="45">
        <v>237</v>
      </c>
      <c r="R14" s="45">
        <v>19</v>
      </c>
      <c r="S14" s="45">
        <v>103</v>
      </c>
      <c r="T14" s="45">
        <v>111</v>
      </c>
      <c r="U14" s="45">
        <v>148</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415</v>
      </c>
      <c r="J16" s="62">
        <v>619</v>
      </c>
      <c r="K16" s="62">
        <v>447</v>
      </c>
      <c r="L16" s="62">
        <v>68</v>
      </c>
      <c r="M16" s="25">
        <v>257</v>
      </c>
      <c r="N16" s="25">
        <v>284</v>
      </c>
      <c r="O16" s="25">
        <v>263</v>
      </c>
      <c r="P16" s="25">
        <v>222</v>
      </c>
      <c r="Q16" s="25">
        <v>237</v>
      </c>
      <c r="R16" s="25">
        <v>19</v>
      </c>
      <c r="S16" s="25">
        <v>103</v>
      </c>
      <c r="T16" s="25">
        <v>111</v>
      </c>
      <c r="U16" s="25">
        <v>148</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415</v>
      </c>
      <c r="J17" s="63">
        <v>619</v>
      </c>
      <c r="K17" s="63">
        <v>447</v>
      </c>
      <c r="L17" s="63">
        <v>68</v>
      </c>
      <c r="M17" s="45">
        <v>257</v>
      </c>
      <c r="N17" s="45">
        <v>284</v>
      </c>
      <c r="O17" s="45">
        <v>263</v>
      </c>
      <c r="P17" s="45">
        <v>222</v>
      </c>
      <c r="Q17" s="45">
        <v>237</v>
      </c>
      <c r="R17" s="45">
        <v>19</v>
      </c>
      <c r="S17" s="45">
        <v>103</v>
      </c>
      <c r="T17" s="45">
        <v>111</v>
      </c>
      <c r="U17" s="45">
        <v>148</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464</v>
      </c>
      <c r="J19" s="64">
        <v>1606</v>
      </c>
      <c r="K19" s="62">
        <v>727</v>
      </c>
      <c r="L19" s="62">
        <v>142</v>
      </c>
      <c r="M19" s="25">
        <v>396</v>
      </c>
      <c r="N19" s="25">
        <v>298</v>
      </c>
      <c r="O19" s="25">
        <v>250</v>
      </c>
      <c r="P19" s="25">
        <v>268</v>
      </c>
      <c r="Q19" s="25">
        <v>188</v>
      </c>
      <c r="R19" s="25">
        <v>56</v>
      </c>
      <c r="S19" s="25">
        <v>148</v>
      </c>
      <c r="T19" s="25">
        <v>78</v>
      </c>
      <c r="U19" s="25">
        <v>180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464</v>
      </c>
      <c r="J20" s="65">
        <v>1606</v>
      </c>
      <c r="K20" s="63">
        <v>727</v>
      </c>
      <c r="L20" s="63">
        <v>142</v>
      </c>
      <c r="M20" s="45">
        <v>396</v>
      </c>
      <c r="N20" s="45">
        <v>298</v>
      </c>
      <c r="O20" s="45">
        <v>250</v>
      </c>
      <c r="P20" s="45">
        <v>268</v>
      </c>
      <c r="Q20" s="45">
        <v>188</v>
      </c>
      <c r="R20" s="45">
        <v>56</v>
      </c>
      <c r="S20" s="45">
        <v>148</v>
      </c>
      <c r="T20" s="45">
        <v>78</v>
      </c>
      <c r="U20" s="45">
        <v>180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636</v>
      </c>
      <c r="J22" s="64">
        <v>1298</v>
      </c>
      <c r="K22" s="64">
        <v>1278</v>
      </c>
      <c r="L22" s="64">
        <v>1167</v>
      </c>
      <c r="M22" s="25">
        <v>914</v>
      </c>
      <c r="N22" s="25">
        <v>757</v>
      </c>
      <c r="O22" s="25">
        <v>547</v>
      </c>
      <c r="P22" s="25">
        <v>467</v>
      </c>
      <c r="Q22" s="25">
        <v>271</v>
      </c>
      <c r="R22" s="25">
        <v>294</v>
      </c>
      <c r="S22" s="25">
        <v>248</v>
      </c>
      <c r="T22" s="25">
        <v>213</v>
      </c>
      <c r="U22" s="25">
        <v>236</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636</v>
      </c>
      <c r="J23" s="65">
        <v>1298</v>
      </c>
      <c r="K23" s="65">
        <v>1278</v>
      </c>
      <c r="L23" s="65">
        <v>1167</v>
      </c>
      <c r="M23" s="45">
        <v>914</v>
      </c>
      <c r="N23" s="45">
        <v>757</v>
      </c>
      <c r="O23" s="45">
        <v>547</v>
      </c>
      <c r="P23" s="45">
        <v>467</v>
      </c>
      <c r="Q23" s="45">
        <v>271</v>
      </c>
      <c r="R23" s="45">
        <v>294</v>
      </c>
      <c r="S23" s="45">
        <v>248</v>
      </c>
      <c r="T23" s="45">
        <v>213</v>
      </c>
      <c r="U23" s="45">
        <v>236</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53"/>
      <c r="B24" s="154"/>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4"/>
      <c r="AG24" s="154"/>
      <c r="AH24" s="154"/>
      <c r="AI24" s="154"/>
      <c r="AJ24" s="154"/>
      <c r="AK24" s="154"/>
      <c r="AL24" s="154"/>
      <c r="AM24" s="154"/>
      <c r="AN24" s="154"/>
      <c r="AO24" s="154"/>
      <c r="AP24" s="154"/>
      <c r="AQ24" s="154"/>
      <c r="AR24" s="154"/>
      <c r="AS24" s="155"/>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688</v>
      </c>
      <c r="J25" s="62">
        <v>944</v>
      </c>
      <c r="K25" s="62">
        <v>740</v>
      </c>
      <c r="L25" s="62">
        <v>253</v>
      </c>
      <c r="M25" s="25">
        <v>649</v>
      </c>
      <c r="N25" s="25">
        <v>433</v>
      </c>
      <c r="O25" s="25">
        <v>460</v>
      </c>
      <c r="P25" s="25">
        <v>348</v>
      </c>
      <c r="Q25" s="25">
        <v>155</v>
      </c>
      <c r="R25" s="25">
        <v>33</v>
      </c>
      <c r="S25" s="25">
        <v>194</v>
      </c>
      <c r="T25" s="25">
        <v>113</v>
      </c>
      <c r="U25" s="25">
        <v>157</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0.99961307796479004</v>
      </c>
    </row>
    <row r="26" spans="1:57" ht="50.1" customHeight="1" thickTop="1" thickBot="1">
      <c r="A26" s="132"/>
      <c r="B26" s="134"/>
      <c r="C26" s="131"/>
      <c r="D26" s="135"/>
      <c r="E26" s="131"/>
      <c r="F26" s="136"/>
      <c r="G26" s="137"/>
      <c r="H26" s="27" t="str">
        <f>'PANEL DE CONTROL DISTRITAL'!H25</f>
        <v xml:space="preserve"> Total de credenciales solicitadas</v>
      </c>
      <c r="I26" s="63">
        <v>688</v>
      </c>
      <c r="J26" s="63">
        <v>944</v>
      </c>
      <c r="K26" s="63">
        <v>740</v>
      </c>
      <c r="L26" s="63">
        <v>253</v>
      </c>
      <c r="M26" s="45">
        <v>651</v>
      </c>
      <c r="N26" s="45">
        <v>433</v>
      </c>
      <c r="O26" s="45">
        <v>460</v>
      </c>
      <c r="P26" s="45">
        <v>348</v>
      </c>
      <c r="Q26" s="45">
        <v>155</v>
      </c>
      <c r="R26" s="45">
        <v>33</v>
      </c>
      <c r="S26" s="45">
        <v>194</v>
      </c>
      <c r="T26" s="45">
        <v>113</v>
      </c>
      <c r="U26" s="45">
        <v>157</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917" priority="24" operator="greaterThan">
      <formula>95%</formula>
    </cfRule>
    <cfRule type="cellIs" dxfId="916" priority="25" operator="greaterThanOrEqual">
      <formula>90%</formula>
    </cfRule>
    <cfRule type="cellIs" dxfId="915" priority="26" operator="lessThan">
      <formula>89.99%</formula>
    </cfRule>
  </conditionalFormatting>
  <conditionalFormatting sqref="AS13">
    <cfRule type="cellIs" dxfId="914" priority="15" operator="greaterThan">
      <formula>95%</formula>
    </cfRule>
    <cfRule type="cellIs" dxfId="913" priority="16" operator="greaterThanOrEqual">
      <formula>90%</formula>
    </cfRule>
    <cfRule type="cellIs" dxfId="912" priority="17" operator="lessThan">
      <formula>89.99%</formula>
    </cfRule>
  </conditionalFormatting>
  <conditionalFormatting sqref="AS16">
    <cfRule type="cellIs" dxfId="911" priority="12" operator="greaterThan">
      <formula>95%</formula>
    </cfRule>
    <cfRule type="cellIs" dxfId="910" priority="13" operator="greaterThanOrEqual">
      <formula>90%</formula>
    </cfRule>
    <cfRule type="cellIs" dxfId="909" priority="14" operator="lessThan">
      <formula>89.99%</formula>
    </cfRule>
  </conditionalFormatting>
  <conditionalFormatting sqref="AS19">
    <cfRule type="cellIs" dxfId="908" priority="9" operator="greaterThan">
      <formula>95%</formula>
    </cfRule>
    <cfRule type="cellIs" dxfId="907" priority="10" operator="greaterThanOrEqual">
      <formula>90%</formula>
    </cfRule>
    <cfRule type="cellIs" dxfId="906" priority="11" operator="lessThan">
      <formula>89.99%</formula>
    </cfRule>
  </conditionalFormatting>
  <conditionalFormatting sqref="AS22">
    <cfRule type="cellIs" dxfId="905" priority="1" operator="greaterThanOrEqual">
      <formula>100%</formula>
    </cfRule>
    <cfRule type="cellIs" dxfId="904" priority="2" operator="lessThan">
      <formula>99.99%</formula>
    </cfRule>
  </conditionalFormatting>
  <conditionalFormatting sqref="AS25">
    <cfRule type="cellIs" dxfId="903" priority="3" operator="greaterThan">
      <formula>95%</formula>
    </cfRule>
    <cfRule type="cellIs" dxfId="902" priority="4" operator="greaterThanOrEqual">
      <formula>90%</formula>
    </cfRule>
    <cfRule type="cellIs" dxfId="901" priority="5" operator="lessThan">
      <formula>89.99%</formula>
    </cfRule>
  </conditionalFormatting>
  <conditionalFormatting sqref="I21:AR21">
    <cfRule type="colorScale" priority="102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142D6A6-9892-4B44-B08D-C0EED7E5021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D4AF4-BB33-44E3-816A-615E1C901317}">
  <sheetPr>
    <tabColor rgb="FF002060"/>
  </sheetPr>
  <dimension ref="A1:BE48"/>
  <sheetViews>
    <sheetView showGridLines="0" topLeftCell="F3" zoomScale="85" zoomScaleNormal="85" workbookViewId="0">
      <selection activeCell="U10" sqref="U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12</v>
      </c>
      <c r="F2" s="81" t="s">
        <v>90</v>
      </c>
      <c r="G2" s="81"/>
      <c r="H2" s="22">
        <v>151253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230</v>
      </c>
      <c r="J10" s="62">
        <v>214</v>
      </c>
      <c r="K10" s="62">
        <v>178</v>
      </c>
      <c r="L10" s="62">
        <v>35</v>
      </c>
      <c r="M10" s="25">
        <v>135</v>
      </c>
      <c r="N10" s="25">
        <v>152</v>
      </c>
      <c r="O10" s="25">
        <v>131</v>
      </c>
      <c r="P10" s="25">
        <v>110</v>
      </c>
      <c r="Q10" s="25">
        <v>90</v>
      </c>
      <c r="R10" s="25">
        <v>13</v>
      </c>
      <c r="S10" s="25">
        <v>54</v>
      </c>
      <c r="T10" s="25">
        <v>46</v>
      </c>
      <c r="U10" s="25">
        <v>72</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230</v>
      </c>
      <c r="J11" s="63">
        <v>214</v>
      </c>
      <c r="K11" s="63">
        <v>178</v>
      </c>
      <c r="L11" s="63">
        <v>35</v>
      </c>
      <c r="M11" s="45">
        <v>135</v>
      </c>
      <c r="N11" s="45">
        <v>152</v>
      </c>
      <c r="O11" s="45">
        <v>131</v>
      </c>
      <c r="P11" s="45">
        <v>110</v>
      </c>
      <c r="Q11" s="45">
        <v>90</v>
      </c>
      <c r="R11" s="45">
        <v>13</v>
      </c>
      <c r="S11" s="45">
        <v>54</v>
      </c>
      <c r="T11" s="45">
        <v>46</v>
      </c>
      <c r="U11" s="45">
        <v>72</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230</v>
      </c>
      <c r="J13" s="62">
        <v>214</v>
      </c>
      <c r="K13" s="62">
        <v>177</v>
      </c>
      <c r="L13" s="62">
        <v>35</v>
      </c>
      <c r="M13" s="25">
        <v>135</v>
      </c>
      <c r="N13" s="25">
        <v>151</v>
      </c>
      <c r="O13" s="25">
        <v>131</v>
      </c>
      <c r="P13" s="25">
        <v>110</v>
      </c>
      <c r="Q13" s="25">
        <v>90</v>
      </c>
      <c r="R13" s="25">
        <v>13</v>
      </c>
      <c r="S13" s="25">
        <v>54</v>
      </c>
      <c r="T13" s="25">
        <v>46</v>
      </c>
      <c r="U13" s="25">
        <v>71</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0.99794520547945209</v>
      </c>
    </row>
    <row r="14" spans="1:57" s="3" customFormat="1" ht="50.1" customHeight="1" thickTop="1" thickBot="1">
      <c r="A14" s="132"/>
      <c r="B14" s="134"/>
      <c r="C14" s="131"/>
      <c r="D14" s="135"/>
      <c r="E14" s="131"/>
      <c r="F14" s="136"/>
      <c r="G14" s="137"/>
      <c r="H14" s="27" t="str">
        <f>'PANEL DE CONTROL DISTRITAL'!H13</f>
        <v>Número de trámites aplicados</v>
      </c>
      <c r="I14" s="63">
        <v>230</v>
      </c>
      <c r="J14" s="63">
        <v>214</v>
      </c>
      <c r="K14" s="63">
        <v>178</v>
      </c>
      <c r="L14" s="63">
        <v>35</v>
      </c>
      <c r="M14" s="45">
        <v>135</v>
      </c>
      <c r="N14" s="45">
        <v>152</v>
      </c>
      <c r="O14" s="45">
        <v>131</v>
      </c>
      <c r="P14" s="45">
        <v>110</v>
      </c>
      <c r="Q14" s="45">
        <v>90</v>
      </c>
      <c r="R14" s="45">
        <v>13</v>
      </c>
      <c r="S14" s="45">
        <v>54</v>
      </c>
      <c r="T14" s="45">
        <v>46</v>
      </c>
      <c r="U14" s="45">
        <v>72</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230</v>
      </c>
      <c r="J16" s="62">
        <v>214</v>
      </c>
      <c r="K16" s="62">
        <v>178</v>
      </c>
      <c r="L16" s="62">
        <v>35</v>
      </c>
      <c r="M16" s="25">
        <v>135</v>
      </c>
      <c r="N16" s="25">
        <v>152</v>
      </c>
      <c r="O16" s="25">
        <v>131</v>
      </c>
      <c r="P16" s="25">
        <v>110</v>
      </c>
      <c r="Q16" s="25">
        <v>90</v>
      </c>
      <c r="R16" s="25">
        <v>13</v>
      </c>
      <c r="S16" s="25">
        <v>54</v>
      </c>
      <c r="T16" s="25">
        <v>46</v>
      </c>
      <c r="U16" s="25">
        <v>72</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230</v>
      </c>
      <c r="J17" s="63">
        <v>214</v>
      </c>
      <c r="K17" s="63">
        <v>178</v>
      </c>
      <c r="L17" s="63">
        <v>35</v>
      </c>
      <c r="M17" s="45">
        <v>135</v>
      </c>
      <c r="N17" s="45">
        <v>152</v>
      </c>
      <c r="O17" s="45">
        <v>131</v>
      </c>
      <c r="P17" s="45">
        <v>110</v>
      </c>
      <c r="Q17" s="45">
        <v>90</v>
      </c>
      <c r="R17" s="45">
        <v>13</v>
      </c>
      <c r="S17" s="45">
        <v>54</v>
      </c>
      <c r="T17" s="45">
        <v>46</v>
      </c>
      <c r="U17" s="45">
        <v>72</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374</v>
      </c>
      <c r="J19" s="64">
        <v>1123</v>
      </c>
      <c r="K19" s="62">
        <v>263</v>
      </c>
      <c r="L19" s="62">
        <v>68</v>
      </c>
      <c r="M19" s="25">
        <v>171</v>
      </c>
      <c r="N19" s="25">
        <v>153</v>
      </c>
      <c r="O19" s="25">
        <v>128</v>
      </c>
      <c r="P19" s="25">
        <v>125</v>
      </c>
      <c r="Q19" s="25">
        <v>96</v>
      </c>
      <c r="R19" s="25">
        <v>23</v>
      </c>
      <c r="S19" s="25">
        <v>63</v>
      </c>
      <c r="T19" s="25">
        <v>35</v>
      </c>
      <c r="U19" s="25">
        <v>73</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374</v>
      </c>
      <c r="J20" s="65">
        <v>1123</v>
      </c>
      <c r="K20" s="63">
        <v>263</v>
      </c>
      <c r="L20" s="63">
        <v>68</v>
      </c>
      <c r="M20" s="45">
        <v>171</v>
      </c>
      <c r="N20" s="45">
        <v>153</v>
      </c>
      <c r="O20" s="45">
        <v>128</v>
      </c>
      <c r="P20" s="45">
        <v>125</v>
      </c>
      <c r="Q20" s="45">
        <v>96</v>
      </c>
      <c r="R20" s="45">
        <v>23</v>
      </c>
      <c r="S20" s="45">
        <v>63</v>
      </c>
      <c r="T20" s="45">
        <v>35</v>
      </c>
      <c r="U20" s="45">
        <v>73</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633</v>
      </c>
      <c r="J22" s="64">
        <v>1114</v>
      </c>
      <c r="K22" s="62">
        <v>870</v>
      </c>
      <c r="L22" s="62">
        <v>788</v>
      </c>
      <c r="M22" s="25">
        <v>565</v>
      </c>
      <c r="N22" s="25">
        <v>436</v>
      </c>
      <c r="O22" s="25">
        <v>325</v>
      </c>
      <c r="P22" s="25">
        <v>270</v>
      </c>
      <c r="Q22" s="25">
        <v>173</v>
      </c>
      <c r="R22" s="25">
        <v>177</v>
      </c>
      <c r="S22" s="25">
        <v>179</v>
      </c>
      <c r="T22" s="25">
        <v>115</v>
      </c>
      <c r="U22" s="25">
        <v>120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633</v>
      </c>
      <c r="J23" s="65">
        <v>1114</v>
      </c>
      <c r="K23" s="63">
        <v>870</v>
      </c>
      <c r="L23" s="63">
        <v>788</v>
      </c>
      <c r="M23" s="45">
        <v>565</v>
      </c>
      <c r="N23" s="45">
        <v>436</v>
      </c>
      <c r="O23" s="45">
        <v>325</v>
      </c>
      <c r="P23" s="45">
        <v>270</v>
      </c>
      <c r="Q23" s="45">
        <v>173</v>
      </c>
      <c r="R23" s="45">
        <v>177</v>
      </c>
      <c r="S23" s="45">
        <v>179</v>
      </c>
      <c r="T23" s="45">
        <v>115</v>
      </c>
      <c r="U23" s="45">
        <v>120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53"/>
      <c r="B24" s="154"/>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4"/>
      <c r="AG24" s="154"/>
      <c r="AH24" s="154"/>
      <c r="AI24" s="154"/>
      <c r="AJ24" s="154"/>
      <c r="AK24" s="154"/>
      <c r="AL24" s="154"/>
      <c r="AM24" s="154"/>
      <c r="AN24" s="154"/>
      <c r="AO24" s="154"/>
      <c r="AP24" s="154"/>
      <c r="AQ24" s="154"/>
      <c r="AR24" s="154"/>
      <c r="AS24" s="155"/>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684</v>
      </c>
      <c r="J25" s="62">
        <v>642</v>
      </c>
      <c r="K25" s="62">
        <v>505</v>
      </c>
      <c r="L25" s="62">
        <v>150</v>
      </c>
      <c r="M25" s="25">
        <v>394</v>
      </c>
      <c r="N25" s="25">
        <v>282</v>
      </c>
      <c r="O25" s="25">
        <v>225</v>
      </c>
      <c r="P25" s="25">
        <v>180</v>
      </c>
      <c r="Q25" s="25">
        <v>104</v>
      </c>
      <c r="R25" s="25">
        <v>19</v>
      </c>
      <c r="S25" s="25">
        <v>54</v>
      </c>
      <c r="T25" s="25">
        <v>99</v>
      </c>
      <c r="U25" s="25">
        <v>68</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684</v>
      </c>
      <c r="J26" s="63">
        <v>642</v>
      </c>
      <c r="K26" s="63">
        <v>505</v>
      </c>
      <c r="L26" s="63">
        <v>150</v>
      </c>
      <c r="M26" s="45">
        <v>394</v>
      </c>
      <c r="N26" s="45">
        <v>282</v>
      </c>
      <c r="O26" s="45">
        <v>225</v>
      </c>
      <c r="P26" s="45">
        <v>180</v>
      </c>
      <c r="Q26" s="45">
        <v>104</v>
      </c>
      <c r="R26" s="45">
        <v>19</v>
      </c>
      <c r="S26" s="45">
        <v>54</v>
      </c>
      <c r="T26" s="45">
        <v>99</v>
      </c>
      <c r="U26" s="45">
        <v>68</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900" priority="15" operator="greaterThan">
      <formula>95%</formula>
    </cfRule>
    <cfRule type="cellIs" dxfId="899" priority="16" operator="greaterThanOrEqual">
      <formula>90%</formula>
    </cfRule>
    <cfRule type="cellIs" dxfId="898" priority="17" operator="lessThan">
      <formula>89.99%</formula>
    </cfRule>
  </conditionalFormatting>
  <conditionalFormatting sqref="AS13">
    <cfRule type="cellIs" dxfId="897" priority="12" operator="greaterThan">
      <formula>95%</formula>
    </cfRule>
    <cfRule type="cellIs" dxfId="896" priority="13" operator="greaterThanOrEqual">
      <formula>90%</formula>
    </cfRule>
    <cfRule type="cellIs" dxfId="895" priority="14" operator="lessThan">
      <formula>89.99%</formula>
    </cfRule>
  </conditionalFormatting>
  <conditionalFormatting sqref="AS16">
    <cfRule type="cellIs" dxfId="894" priority="9" operator="greaterThan">
      <formula>95%</formula>
    </cfRule>
    <cfRule type="cellIs" dxfId="893" priority="10" operator="greaterThanOrEqual">
      <formula>90%</formula>
    </cfRule>
    <cfRule type="cellIs" dxfId="892" priority="11" operator="lessThan">
      <formula>89.99%</formula>
    </cfRule>
  </conditionalFormatting>
  <conditionalFormatting sqref="AS19">
    <cfRule type="cellIs" dxfId="891" priority="6" operator="greaterThan">
      <formula>95%</formula>
    </cfRule>
    <cfRule type="cellIs" dxfId="890" priority="7" operator="greaterThanOrEqual">
      <formula>90%</formula>
    </cfRule>
    <cfRule type="cellIs" dxfId="889" priority="8" operator="lessThan">
      <formula>89.99%</formula>
    </cfRule>
  </conditionalFormatting>
  <conditionalFormatting sqref="AS22">
    <cfRule type="cellIs" dxfId="888" priority="1" operator="greaterThanOrEqual">
      <formula>100%</formula>
    </cfRule>
    <cfRule type="cellIs" dxfId="887" priority="2" operator="lessThan">
      <formula>99.99%</formula>
    </cfRule>
  </conditionalFormatting>
  <conditionalFormatting sqref="AS25">
    <cfRule type="cellIs" dxfId="886" priority="3" operator="greaterThan">
      <formula>95%</formula>
    </cfRule>
    <cfRule type="cellIs" dxfId="885" priority="4" operator="greaterThanOrEqual">
      <formula>90%</formula>
    </cfRule>
    <cfRule type="cellIs" dxfId="884" priority="5" operator="lessThan">
      <formula>89.99%</formula>
    </cfRule>
  </conditionalFormatting>
  <conditionalFormatting sqref="I21:AR21">
    <cfRule type="colorScale" priority="102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9410FE73-7203-462F-803C-25858415236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610FF-7CB2-4B5C-BBE2-995258E5A471}">
  <sheetPr>
    <tabColor rgb="FFB8006E"/>
  </sheetPr>
  <dimension ref="A1:BE48"/>
  <sheetViews>
    <sheetView showGridLines="0" topLeftCell="AK17" zoomScale="85" zoomScaleNormal="85" workbookViewId="0">
      <selection activeCell="S10" sqref="S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13</v>
      </c>
      <c r="F2" s="81" t="s">
        <v>90</v>
      </c>
      <c r="G2" s="81"/>
      <c r="H2" s="22">
        <v>151351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418</v>
      </c>
      <c r="J10" s="62">
        <v>595</v>
      </c>
      <c r="K10" s="62">
        <v>459</v>
      </c>
      <c r="L10" s="62">
        <v>96</v>
      </c>
      <c r="M10" s="25">
        <v>396</v>
      </c>
      <c r="N10" s="25">
        <v>470</v>
      </c>
      <c r="O10" s="25">
        <v>372</v>
      </c>
      <c r="P10" s="25">
        <v>393</v>
      </c>
      <c r="Q10" s="25">
        <v>318</v>
      </c>
      <c r="R10" s="25">
        <v>50</v>
      </c>
      <c r="S10" s="25">
        <v>182</v>
      </c>
      <c r="T10" s="25">
        <v>173</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418</v>
      </c>
      <c r="J11" s="63">
        <v>595</v>
      </c>
      <c r="K11" s="63">
        <v>459</v>
      </c>
      <c r="L11" s="63">
        <v>96</v>
      </c>
      <c r="M11" s="45">
        <v>396</v>
      </c>
      <c r="N11" s="45">
        <v>470</v>
      </c>
      <c r="O11" s="45">
        <v>372</v>
      </c>
      <c r="P11" s="45">
        <v>393</v>
      </c>
      <c r="Q11" s="45">
        <v>318</v>
      </c>
      <c r="R11" s="45">
        <v>50</v>
      </c>
      <c r="S11" s="45">
        <v>182</v>
      </c>
      <c r="T11" s="45">
        <v>173</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418</v>
      </c>
      <c r="J13" s="62">
        <v>594</v>
      </c>
      <c r="K13" s="62">
        <v>459</v>
      </c>
      <c r="L13" s="62">
        <v>96</v>
      </c>
      <c r="M13" s="25">
        <v>396</v>
      </c>
      <c r="N13" s="25">
        <v>468</v>
      </c>
      <c r="O13" s="25">
        <v>371</v>
      </c>
      <c r="P13" s="25">
        <v>392</v>
      </c>
      <c r="Q13" s="25">
        <v>318</v>
      </c>
      <c r="R13" s="25">
        <v>50</v>
      </c>
      <c r="S13" s="25">
        <v>182</v>
      </c>
      <c r="T13" s="25">
        <v>173</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0.99872514023457415</v>
      </c>
    </row>
    <row r="14" spans="1:57" s="3" customFormat="1" ht="50.1" customHeight="1" thickTop="1" thickBot="1">
      <c r="A14" s="132"/>
      <c r="B14" s="134"/>
      <c r="C14" s="131"/>
      <c r="D14" s="135"/>
      <c r="E14" s="131"/>
      <c r="F14" s="136"/>
      <c r="G14" s="137"/>
      <c r="H14" s="27" t="str">
        <f>'PANEL DE CONTROL DISTRITAL'!H13</f>
        <v>Número de trámites aplicados</v>
      </c>
      <c r="I14" s="63">
        <v>418</v>
      </c>
      <c r="J14" s="63">
        <v>595</v>
      </c>
      <c r="K14" s="63">
        <v>459</v>
      </c>
      <c r="L14" s="63">
        <v>96</v>
      </c>
      <c r="M14" s="45">
        <v>396</v>
      </c>
      <c r="N14" s="45">
        <v>470</v>
      </c>
      <c r="O14" s="45">
        <v>372</v>
      </c>
      <c r="P14" s="45">
        <v>393</v>
      </c>
      <c r="Q14" s="45">
        <v>318</v>
      </c>
      <c r="R14" s="45">
        <v>50</v>
      </c>
      <c r="S14" s="45">
        <v>182</v>
      </c>
      <c r="T14" s="45">
        <v>173</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418</v>
      </c>
      <c r="J16" s="62">
        <v>595</v>
      </c>
      <c r="K16" s="62">
        <v>459</v>
      </c>
      <c r="L16" s="62">
        <v>96</v>
      </c>
      <c r="M16" s="25">
        <v>396</v>
      </c>
      <c r="N16" s="25">
        <v>470</v>
      </c>
      <c r="O16" s="25">
        <v>372</v>
      </c>
      <c r="P16" s="25">
        <v>393</v>
      </c>
      <c r="Q16" s="25">
        <v>318</v>
      </c>
      <c r="R16" s="25">
        <v>50</v>
      </c>
      <c r="S16" s="25">
        <v>182</v>
      </c>
      <c r="T16" s="25">
        <v>173</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418</v>
      </c>
      <c r="J17" s="63">
        <v>595</v>
      </c>
      <c r="K17" s="63">
        <v>459</v>
      </c>
      <c r="L17" s="63">
        <v>96</v>
      </c>
      <c r="M17" s="45">
        <v>396</v>
      </c>
      <c r="N17" s="45">
        <v>470</v>
      </c>
      <c r="O17" s="45">
        <v>372</v>
      </c>
      <c r="P17" s="45">
        <v>393</v>
      </c>
      <c r="Q17" s="45">
        <v>318</v>
      </c>
      <c r="R17" s="45">
        <v>50</v>
      </c>
      <c r="S17" s="45">
        <v>182</v>
      </c>
      <c r="T17" s="45">
        <v>173</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714</v>
      </c>
      <c r="J19" s="64">
        <v>2030</v>
      </c>
      <c r="K19" s="62">
        <v>726</v>
      </c>
      <c r="L19" s="62">
        <v>147</v>
      </c>
      <c r="M19" s="25">
        <v>488</v>
      </c>
      <c r="N19" s="25">
        <v>424</v>
      </c>
      <c r="O19" s="25">
        <v>439</v>
      </c>
      <c r="P19" s="25">
        <v>400</v>
      </c>
      <c r="Q19" s="25">
        <v>237</v>
      </c>
      <c r="R19" s="25">
        <v>164</v>
      </c>
      <c r="S19" s="25">
        <v>218</v>
      </c>
      <c r="T19" s="25">
        <v>147</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714</v>
      </c>
      <c r="J20" s="65">
        <v>2030</v>
      </c>
      <c r="K20" s="63">
        <v>726</v>
      </c>
      <c r="L20" s="63">
        <v>147</v>
      </c>
      <c r="M20" s="45">
        <v>488</v>
      </c>
      <c r="N20" s="45">
        <v>424</v>
      </c>
      <c r="O20" s="45">
        <v>439</v>
      </c>
      <c r="P20" s="45">
        <v>400</v>
      </c>
      <c r="Q20" s="45">
        <v>237</v>
      </c>
      <c r="R20" s="45">
        <v>164</v>
      </c>
      <c r="S20" s="45">
        <v>218</v>
      </c>
      <c r="T20" s="45">
        <v>147</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1350</v>
      </c>
      <c r="J22" s="64">
        <v>1922</v>
      </c>
      <c r="K22" s="64">
        <v>1864</v>
      </c>
      <c r="L22" s="64">
        <v>1653</v>
      </c>
      <c r="M22" s="25">
        <v>1360</v>
      </c>
      <c r="N22" s="25">
        <v>1197</v>
      </c>
      <c r="O22" s="25">
        <v>1014</v>
      </c>
      <c r="P22" s="25">
        <v>866</v>
      </c>
      <c r="Q22" s="25">
        <v>460</v>
      </c>
      <c r="R22" s="25">
        <v>576</v>
      </c>
      <c r="S22" s="25">
        <v>450</v>
      </c>
      <c r="T22" s="25">
        <v>357</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1350</v>
      </c>
      <c r="J23" s="65">
        <v>1922</v>
      </c>
      <c r="K23" s="65">
        <v>1864</v>
      </c>
      <c r="L23" s="65">
        <v>1653</v>
      </c>
      <c r="M23" s="45">
        <v>1360</v>
      </c>
      <c r="N23" s="45">
        <v>1197</v>
      </c>
      <c r="O23" s="45">
        <v>1014</v>
      </c>
      <c r="P23" s="45">
        <v>866</v>
      </c>
      <c r="Q23" s="45">
        <v>460</v>
      </c>
      <c r="R23" s="45">
        <v>576</v>
      </c>
      <c r="S23" s="45">
        <v>450</v>
      </c>
      <c r="T23" s="45">
        <v>357</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1256</v>
      </c>
      <c r="J25" s="64">
        <v>1458</v>
      </c>
      <c r="K25" s="62">
        <v>773</v>
      </c>
      <c r="L25" s="62">
        <v>358</v>
      </c>
      <c r="M25" s="25">
        <v>781</v>
      </c>
      <c r="N25" s="25">
        <v>587</v>
      </c>
      <c r="O25" s="25">
        <v>586</v>
      </c>
      <c r="P25" s="25">
        <v>548</v>
      </c>
      <c r="Q25" s="25">
        <v>350</v>
      </c>
      <c r="R25" s="25">
        <v>48</v>
      </c>
      <c r="S25" s="25">
        <v>344</v>
      </c>
      <c r="T25" s="25">
        <v>240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0.99959083469721766</v>
      </c>
    </row>
    <row r="26" spans="1:57" ht="50.1" customHeight="1" thickTop="1" thickBot="1">
      <c r="A26" s="132"/>
      <c r="B26" s="134"/>
      <c r="C26" s="131"/>
      <c r="D26" s="135"/>
      <c r="E26" s="131"/>
      <c r="F26" s="136"/>
      <c r="G26" s="137"/>
      <c r="H26" s="27" t="str">
        <f>'PANEL DE CONTROL DISTRITAL'!H25</f>
        <v xml:space="preserve"> Total de credenciales solicitadas</v>
      </c>
      <c r="I26" s="65">
        <v>1257</v>
      </c>
      <c r="J26" s="65">
        <v>1460</v>
      </c>
      <c r="K26" s="63">
        <v>773</v>
      </c>
      <c r="L26" s="63">
        <v>358</v>
      </c>
      <c r="M26" s="45">
        <v>781</v>
      </c>
      <c r="N26" s="45">
        <v>587</v>
      </c>
      <c r="O26" s="45">
        <v>586</v>
      </c>
      <c r="P26" s="45">
        <v>548</v>
      </c>
      <c r="Q26" s="45">
        <v>350</v>
      </c>
      <c r="R26" s="45">
        <v>48</v>
      </c>
      <c r="S26" s="45">
        <v>344</v>
      </c>
      <c r="T26" s="45">
        <v>240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6:G37"/>
    <mergeCell ref="H36:M37"/>
    <mergeCell ref="A24:AS24"/>
    <mergeCell ref="A25:A26"/>
    <mergeCell ref="B25:B26"/>
    <mergeCell ref="C25:C26"/>
    <mergeCell ref="D25:D26"/>
    <mergeCell ref="E25:E26"/>
    <mergeCell ref="AS25:AS26"/>
    <mergeCell ref="I29:L29"/>
    <mergeCell ref="B34:M34"/>
    <mergeCell ref="B35:G35"/>
    <mergeCell ref="H35:M35"/>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F25:F26"/>
    <mergeCell ref="G25:G26"/>
  </mergeCells>
  <conditionalFormatting sqref="AS10">
    <cfRule type="cellIs" dxfId="883" priority="18" operator="greaterThan">
      <formula>95%</formula>
    </cfRule>
    <cfRule type="cellIs" dxfId="882" priority="19" operator="greaterThanOrEqual">
      <formula>90%</formula>
    </cfRule>
    <cfRule type="cellIs" dxfId="881" priority="20" operator="lessThan">
      <formula>89.99%</formula>
    </cfRule>
  </conditionalFormatting>
  <conditionalFormatting sqref="AS13">
    <cfRule type="cellIs" dxfId="880" priority="15" operator="greaterThan">
      <formula>95%</formula>
    </cfRule>
    <cfRule type="cellIs" dxfId="879" priority="16" operator="greaterThanOrEqual">
      <formula>90%</formula>
    </cfRule>
    <cfRule type="cellIs" dxfId="878" priority="17" operator="lessThan">
      <formula>89.99%</formula>
    </cfRule>
  </conditionalFormatting>
  <conditionalFormatting sqref="AS16">
    <cfRule type="cellIs" dxfId="877" priority="12" operator="greaterThan">
      <formula>95%</formula>
    </cfRule>
    <cfRule type="cellIs" dxfId="876" priority="13" operator="greaterThanOrEqual">
      <formula>90%</formula>
    </cfRule>
    <cfRule type="cellIs" dxfId="875" priority="14" operator="lessThan">
      <formula>89.99%</formula>
    </cfRule>
  </conditionalFormatting>
  <conditionalFormatting sqref="AS19">
    <cfRule type="cellIs" dxfId="874" priority="9" operator="greaterThan">
      <formula>95%</formula>
    </cfRule>
    <cfRule type="cellIs" dxfId="873" priority="10" operator="greaterThanOrEqual">
      <formula>90%</formula>
    </cfRule>
    <cfRule type="cellIs" dxfId="872" priority="11" operator="lessThan">
      <formula>89.99%</formula>
    </cfRule>
  </conditionalFormatting>
  <conditionalFormatting sqref="AS22">
    <cfRule type="cellIs" dxfId="871" priority="1" operator="greaterThanOrEqual">
      <formula>100%</formula>
    </cfRule>
    <cfRule type="cellIs" dxfId="870" priority="2" operator="lessThan">
      <formula>99.99%</formula>
    </cfRule>
  </conditionalFormatting>
  <conditionalFormatting sqref="AS25">
    <cfRule type="cellIs" dxfId="869" priority="3" operator="greaterThan">
      <formula>95%</formula>
    </cfRule>
    <cfRule type="cellIs" dxfId="868" priority="4" operator="greaterThanOrEqual">
      <formula>90%</formula>
    </cfRule>
    <cfRule type="cellIs" dxfId="867" priority="5" operator="lessThan">
      <formula>89.99%</formula>
    </cfRule>
  </conditionalFormatting>
  <conditionalFormatting sqref="I21:AR21">
    <cfRule type="colorScale" priority="103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7CC7ECA-6DE9-4196-A107-E30B9231882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A38D0F-4073-4231-BE9F-537EFCD332AE}">
  <sheetPr>
    <tabColor theme="9" tint="-0.499984740745262"/>
  </sheetPr>
  <dimension ref="A1:BE48"/>
  <sheetViews>
    <sheetView showGridLines="0" tabSelected="1" topLeftCell="L1" zoomScale="85" zoomScaleNormal="85" workbookViewId="0">
      <selection activeCell="AN1" sqref="A1:AS1"/>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14</v>
      </c>
      <c r="F2" s="81" t="s">
        <v>90</v>
      </c>
      <c r="G2" s="81"/>
      <c r="H2" s="22">
        <v>151452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313</v>
      </c>
      <c r="J10" s="62">
        <v>386</v>
      </c>
      <c r="K10" s="62">
        <v>294</v>
      </c>
      <c r="L10" s="62">
        <v>42</v>
      </c>
      <c r="M10" s="25">
        <v>158</v>
      </c>
      <c r="N10" s="25">
        <v>195</v>
      </c>
      <c r="O10" s="25">
        <v>198</v>
      </c>
      <c r="P10" s="25">
        <v>183</v>
      </c>
      <c r="Q10" s="25">
        <v>140</v>
      </c>
      <c r="R10" s="25">
        <v>23</v>
      </c>
      <c r="S10" s="25">
        <v>101</v>
      </c>
      <c r="T10" s="25">
        <v>102</v>
      </c>
      <c r="U10" s="25">
        <v>167</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0.99956578376031269</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313</v>
      </c>
      <c r="J11" s="63">
        <v>387</v>
      </c>
      <c r="K11" s="63">
        <v>294</v>
      </c>
      <c r="L11" s="63">
        <v>42</v>
      </c>
      <c r="M11" s="45">
        <v>158</v>
      </c>
      <c r="N11" s="45">
        <v>195</v>
      </c>
      <c r="O11" s="45">
        <v>198</v>
      </c>
      <c r="P11" s="45">
        <v>183</v>
      </c>
      <c r="Q11" s="45">
        <v>140</v>
      </c>
      <c r="R11" s="45">
        <v>23</v>
      </c>
      <c r="S11" s="45">
        <v>101</v>
      </c>
      <c r="T11" s="45">
        <v>102</v>
      </c>
      <c r="U11" s="45">
        <v>167</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313</v>
      </c>
      <c r="J13" s="62">
        <v>386</v>
      </c>
      <c r="K13" s="62">
        <v>294</v>
      </c>
      <c r="L13" s="62">
        <v>42</v>
      </c>
      <c r="M13" s="25">
        <v>158</v>
      </c>
      <c r="N13" s="25">
        <v>195</v>
      </c>
      <c r="O13" s="25">
        <v>160</v>
      </c>
      <c r="P13" s="25">
        <v>137</v>
      </c>
      <c r="Q13" s="25">
        <v>140</v>
      </c>
      <c r="R13" s="25">
        <v>23</v>
      </c>
      <c r="S13" s="25">
        <v>101</v>
      </c>
      <c r="T13" s="25">
        <v>102</v>
      </c>
      <c r="U13" s="25">
        <v>167</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0.96309161962657408</v>
      </c>
    </row>
    <row r="14" spans="1:57" s="3" customFormat="1" ht="50.1" customHeight="1" thickTop="1" thickBot="1">
      <c r="A14" s="132"/>
      <c r="B14" s="134"/>
      <c r="C14" s="131"/>
      <c r="D14" s="135"/>
      <c r="E14" s="131"/>
      <c r="F14" s="136"/>
      <c r="G14" s="137"/>
      <c r="H14" s="27" t="str">
        <f>'PANEL DE CONTROL DISTRITAL'!H13</f>
        <v>Número de trámites aplicados</v>
      </c>
      <c r="I14" s="63">
        <v>313</v>
      </c>
      <c r="J14" s="63">
        <v>387</v>
      </c>
      <c r="K14" s="63">
        <v>294</v>
      </c>
      <c r="L14" s="63">
        <v>42</v>
      </c>
      <c r="M14" s="45">
        <v>158</v>
      </c>
      <c r="N14" s="45">
        <v>195</v>
      </c>
      <c r="O14" s="45">
        <v>198</v>
      </c>
      <c r="P14" s="45">
        <v>183</v>
      </c>
      <c r="Q14" s="45">
        <v>140</v>
      </c>
      <c r="R14" s="45">
        <v>23</v>
      </c>
      <c r="S14" s="45">
        <v>101</v>
      </c>
      <c r="T14" s="45">
        <v>102</v>
      </c>
      <c r="U14" s="45">
        <v>167</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313</v>
      </c>
      <c r="J16" s="62">
        <v>387</v>
      </c>
      <c r="K16" s="62">
        <v>294</v>
      </c>
      <c r="L16" s="62">
        <v>42</v>
      </c>
      <c r="M16" s="25">
        <v>158</v>
      </c>
      <c r="N16" s="25">
        <v>195</v>
      </c>
      <c r="O16" s="25">
        <v>198</v>
      </c>
      <c r="P16" s="25">
        <v>183</v>
      </c>
      <c r="Q16" s="25">
        <v>140</v>
      </c>
      <c r="R16" s="25">
        <v>23</v>
      </c>
      <c r="S16" s="25">
        <v>101</v>
      </c>
      <c r="T16" s="25">
        <v>102</v>
      </c>
      <c r="U16" s="25">
        <v>167</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313</v>
      </c>
      <c r="J17" s="63">
        <v>387</v>
      </c>
      <c r="K17" s="63">
        <v>294</v>
      </c>
      <c r="L17" s="63">
        <v>42</v>
      </c>
      <c r="M17" s="45">
        <v>158</v>
      </c>
      <c r="N17" s="45">
        <v>195</v>
      </c>
      <c r="O17" s="45">
        <v>198</v>
      </c>
      <c r="P17" s="45">
        <v>183</v>
      </c>
      <c r="Q17" s="45">
        <v>140</v>
      </c>
      <c r="R17" s="45">
        <v>23</v>
      </c>
      <c r="S17" s="45">
        <v>101</v>
      </c>
      <c r="T17" s="45">
        <v>102</v>
      </c>
      <c r="U17" s="45">
        <v>167</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501</v>
      </c>
      <c r="J19" s="64">
        <v>1361</v>
      </c>
      <c r="K19" s="62">
        <v>459</v>
      </c>
      <c r="L19" s="62">
        <v>94</v>
      </c>
      <c r="M19" s="25">
        <v>251</v>
      </c>
      <c r="N19" s="25">
        <v>159</v>
      </c>
      <c r="O19" s="25">
        <v>233</v>
      </c>
      <c r="P19" s="25">
        <v>188</v>
      </c>
      <c r="Q19" s="25">
        <v>146</v>
      </c>
      <c r="R19" s="25">
        <v>0</v>
      </c>
      <c r="S19" s="25">
        <v>152</v>
      </c>
      <c r="T19" s="25">
        <v>75</v>
      </c>
      <c r="U19" s="25">
        <v>165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501</v>
      </c>
      <c r="J20" s="65">
        <v>1361</v>
      </c>
      <c r="K20" s="63">
        <v>459</v>
      </c>
      <c r="L20" s="63">
        <v>94</v>
      </c>
      <c r="M20" s="45">
        <v>251</v>
      </c>
      <c r="N20" s="45">
        <v>159</v>
      </c>
      <c r="O20" s="45">
        <v>233</v>
      </c>
      <c r="P20" s="45">
        <v>188</v>
      </c>
      <c r="Q20" s="45">
        <v>146</v>
      </c>
      <c r="R20" s="45">
        <v>0</v>
      </c>
      <c r="S20" s="45">
        <v>152</v>
      </c>
      <c r="T20" s="45">
        <v>75</v>
      </c>
      <c r="U20" s="45">
        <v>165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1230</v>
      </c>
      <c r="J22" s="64">
        <v>1390</v>
      </c>
      <c r="K22" s="64">
        <v>1167</v>
      </c>
      <c r="L22" s="64">
        <v>1028</v>
      </c>
      <c r="M22" s="25">
        <v>814</v>
      </c>
      <c r="N22" s="25">
        <v>530</v>
      </c>
      <c r="O22" s="25">
        <v>371</v>
      </c>
      <c r="P22" s="25">
        <v>315</v>
      </c>
      <c r="Q22" s="25">
        <v>132</v>
      </c>
      <c r="R22" s="25">
        <v>111</v>
      </c>
      <c r="S22" s="25">
        <v>145</v>
      </c>
      <c r="T22" s="25">
        <v>124</v>
      </c>
      <c r="U22" s="25">
        <v>165</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1230</v>
      </c>
      <c r="J23" s="65">
        <v>1390</v>
      </c>
      <c r="K23" s="65">
        <v>1167</v>
      </c>
      <c r="L23" s="65">
        <v>1028</v>
      </c>
      <c r="M23" s="45">
        <v>814</v>
      </c>
      <c r="N23" s="45">
        <v>530</v>
      </c>
      <c r="O23" s="45">
        <v>371</v>
      </c>
      <c r="P23" s="45">
        <v>315</v>
      </c>
      <c r="Q23" s="45">
        <v>132</v>
      </c>
      <c r="R23" s="45">
        <v>111</v>
      </c>
      <c r="S23" s="45">
        <v>145</v>
      </c>
      <c r="T23" s="45">
        <v>124</v>
      </c>
      <c r="U23" s="45">
        <v>165</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707</v>
      </c>
      <c r="J25" s="64">
        <v>1201</v>
      </c>
      <c r="K25" s="62">
        <v>678</v>
      </c>
      <c r="L25" s="62">
        <v>233</v>
      </c>
      <c r="M25" s="25">
        <v>465</v>
      </c>
      <c r="N25" s="25">
        <v>443</v>
      </c>
      <c r="O25" s="25">
        <v>368</v>
      </c>
      <c r="P25" s="25">
        <v>244</v>
      </c>
      <c r="Q25" s="25">
        <v>294</v>
      </c>
      <c r="R25" s="25">
        <v>21</v>
      </c>
      <c r="S25" s="25">
        <v>118</v>
      </c>
      <c r="T25" s="25">
        <v>96</v>
      </c>
      <c r="U25" s="25">
        <v>124</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707</v>
      </c>
      <c r="J26" s="65">
        <v>1201</v>
      </c>
      <c r="K26" s="63">
        <v>678</v>
      </c>
      <c r="L26" s="63">
        <v>233</v>
      </c>
      <c r="M26" s="45">
        <v>465</v>
      </c>
      <c r="N26" s="45">
        <v>443</v>
      </c>
      <c r="O26" s="45">
        <v>368</v>
      </c>
      <c r="P26" s="45">
        <v>244</v>
      </c>
      <c r="Q26" s="45">
        <v>294</v>
      </c>
      <c r="R26" s="45">
        <v>21</v>
      </c>
      <c r="S26" s="45">
        <v>118</v>
      </c>
      <c r="T26" s="45">
        <v>96</v>
      </c>
      <c r="U26" s="45">
        <v>124</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10:AS11"/>
    <mergeCell ref="AS13:AS14"/>
    <mergeCell ref="E10:E11"/>
    <mergeCell ref="A1:AS1"/>
    <mergeCell ref="F2:G2"/>
    <mergeCell ref="A4:AS4"/>
    <mergeCell ref="A5:AS5"/>
    <mergeCell ref="A6:A9"/>
    <mergeCell ref="B6:H6"/>
    <mergeCell ref="I6:AR6"/>
    <mergeCell ref="AS6:AS9"/>
    <mergeCell ref="B7:D7"/>
    <mergeCell ref="E7:H7"/>
    <mergeCell ref="I7:AR7"/>
    <mergeCell ref="B8:AR8"/>
    <mergeCell ref="F10:F11"/>
    <mergeCell ref="G10:G11"/>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AS25:AS26"/>
    <mergeCell ref="I29:L29"/>
    <mergeCell ref="B34:M34"/>
    <mergeCell ref="B35:G35"/>
    <mergeCell ref="H35:M35"/>
  </mergeCells>
  <conditionalFormatting sqref="AS10">
    <cfRule type="cellIs" dxfId="866" priority="15" operator="greaterThan">
      <formula>95%</formula>
    </cfRule>
    <cfRule type="cellIs" dxfId="865" priority="16" operator="greaterThanOrEqual">
      <formula>90%</formula>
    </cfRule>
    <cfRule type="cellIs" dxfId="864" priority="17" operator="lessThan">
      <formula>89.99%</formula>
    </cfRule>
  </conditionalFormatting>
  <conditionalFormatting sqref="AS13">
    <cfRule type="cellIs" dxfId="863" priority="12" operator="greaterThan">
      <formula>95%</formula>
    </cfRule>
    <cfRule type="cellIs" dxfId="862" priority="13" operator="greaterThanOrEqual">
      <formula>90%</formula>
    </cfRule>
    <cfRule type="cellIs" dxfId="861" priority="14" operator="lessThan">
      <formula>89.99%</formula>
    </cfRule>
  </conditionalFormatting>
  <conditionalFormatting sqref="AS16">
    <cfRule type="cellIs" dxfId="860" priority="9" operator="greaterThan">
      <formula>95%</formula>
    </cfRule>
    <cfRule type="cellIs" dxfId="859" priority="10" operator="greaterThanOrEqual">
      <formula>90%</formula>
    </cfRule>
    <cfRule type="cellIs" dxfId="858" priority="11" operator="lessThan">
      <formula>89.99%</formula>
    </cfRule>
  </conditionalFormatting>
  <conditionalFormatting sqref="AS19">
    <cfRule type="cellIs" dxfId="857" priority="6" operator="greaterThan">
      <formula>95%</formula>
    </cfRule>
    <cfRule type="cellIs" dxfId="856" priority="7" operator="greaterThanOrEqual">
      <formula>90%</formula>
    </cfRule>
    <cfRule type="cellIs" dxfId="855" priority="8" operator="lessThan">
      <formula>89.99%</formula>
    </cfRule>
  </conditionalFormatting>
  <conditionalFormatting sqref="AS22">
    <cfRule type="cellIs" dxfId="854" priority="1" operator="greaterThanOrEqual">
      <formula>100%</formula>
    </cfRule>
    <cfRule type="cellIs" dxfId="853" priority="2" operator="lessThan">
      <formula>99.99%</formula>
    </cfRule>
  </conditionalFormatting>
  <conditionalFormatting sqref="AS25">
    <cfRule type="cellIs" dxfId="852" priority="3" operator="greaterThan">
      <formula>95%</formula>
    </cfRule>
    <cfRule type="cellIs" dxfId="851" priority="4" operator="greaterThanOrEqual">
      <formula>90%</formula>
    </cfRule>
    <cfRule type="cellIs" dxfId="850" priority="5" operator="lessThan">
      <formula>89.99%</formula>
    </cfRule>
  </conditionalFormatting>
  <conditionalFormatting sqref="I21:AR21">
    <cfRule type="colorScale" priority="103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B3C31E3-64E9-4627-9E27-91EBACBF985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3E282B-2402-48BE-83CE-040134DF56C2}">
  <sheetPr>
    <tabColor theme="9" tint="-0.499984740745262"/>
  </sheetPr>
  <dimension ref="A1:BE48"/>
  <sheetViews>
    <sheetView showGridLines="0" topLeftCell="AN10" zoomScale="85" zoomScaleNormal="85" workbookViewId="0">
      <selection activeCell="T27" sqref="T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14</v>
      </c>
      <c r="F2" s="81" t="s">
        <v>90</v>
      </c>
      <c r="G2" s="81"/>
      <c r="H2" s="22">
        <v>151453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48</v>
      </c>
      <c r="J10" s="62">
        <v>135</v>
      </c>
      <c r="K10" s="62">
        <v>45</v>
      </c>
      <c r="L10" s="62">
        <v>0</v>
      </c>
      <c r="M10" s="25">
        <v>1</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48</v>
      </c>
      <c r="J11" s="63">
        <v>135</v>
      </c>
      <c r="K11" s="63">
        <v>45</v>
      </c>
      <c r="L11" s="63">
        <v>0</v>
      </c>
      <c r="M11" s="45">
        <v>1</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48</v>
      </c>
      <c r="J13" s="62">
        <v>135</v>
      </c>
      <c r="K13" s="62">
        <v>45</v>
      </c>
      <c r="L13" s="62">
        <v>0</v>
      </c>
      <c r="M13" s="25">
        <v>1</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48</v>
      </c>
      <c r="J14" s="63">
        <v>135</v>
      </c>
      <c r="K14" s="63">
        <v>45</v>
      </c>
      <c r="L14" s="63">
        <v>0</v>
      </c>
      <c r="M14" s="45">
        <v>1</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48</v>
      </c>
      <c r="J16" s="62">
        <v>135</v>
      </c>
      <c r="K16" s="62">
        <v>45</v>
      </c>
      <c r="L16" s="62">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48</v>
      </c>
      <c r="J17" s="63">
        <v>135</v>
      </c>
      <c r="K17" s="63">
        <v>45</v>
      </c>
      <c r="L17" s="63">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746</v>
      </c>
      <c r="J19" s="62">
        <v>573</v>
      </c>
      <c r="K19" s="62">
        <v>122</v>
      </c>
      <c r="L19" s="62">
        <v>14</v>
      </c>
      <c r="M19" s="25">
        <v>42</v>
      </c>
      <c r="N19" s="25">
        <v>7</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746</v>
      </c>
      <c r="J20" s="63">
        <v>573</v>
      </c>
      <c r="K20" s="63">
        <v>122</v>
      </c>
      <c r="L20" s="63">
        <v>14</v>
      </c>
      <c r="M20" s="45">
        <v>42</v>
      </c>
      <c r="N20" s="45">
        <v>7</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867</v>
      </c>
      <c r="J22" s="64">
        <v>1088</v>
      </c>
      <c r="K22" s="62">
        <v>929</v>
      </c>
      <c r="L22" s="62">
        <v>915</v>
      </c>
      <c r="M22" s="25">
        <v>335</v>
      </c>
      <c r="N22" s="25">
        <v>268</v>
      </c>
      <c r="O22" s="25">
        <v>114</v>
      </c>
      <c r="P22" s="25">
        <v>53</v>
      </c>
      <c r="Q22" s="25">
        <v>1</v>
      </c>
      <c r="R22" s="25">
        <v>1</v>
      </c>
      <c r="S22" s="25">
        <v>1</v>
      </c>
      <c r="T22" s="25">
        <v>1</v>
      </c>
      <c r="U22" s="25">
        <v>1</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867</v>
      </c>
      <c r="J23" s="65">
        <v>1088</v>
      </c>
      <c r="K23" s="63">
        <v>929</v>
      </c>
      <c r="L23" s="63">
        <v>915</v>
      </c>
      <c r="M23" s="45">
        <v>335</v>
      </c>
      <c r="N23" s="45">
        <v>268</v>
      </c>
      <c r="O23" s="45">
        <v>114</v>
      </c>
      <c r="P23" s="45">
        <v>53</v>
      </c>
      <c r="Q23" s="45">
        <v>1</v>
      </c>
      <c r="R23" s="45">
        <v>1</v>
      </c>
      <c r="S23" s="45">
        <v>1</v>
      </c>
      <c r="T23" s="45">
        <v>1</v>
      </c>
      <c r="U23" s="45">
        <v>1</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259</v>
      </c>
      <c r="J25" s="62">
        <v>352</v>
      </c>
      <c r="K25" s="62">
        <v>281</v>
      </c>
      <c r="L25" s="62">
        <v>25</v>
      </c>
      <c r="M25" s="25">
        <v>622</v>
      </c>
      <c r="N25" s="25">
        <v>74</v>
      </c>
      <c r="O25" s="25">
        <v>150</v>
      </c>
      <c r="P25" s="25">
        <v>61</v>
      </c>
      <c r="Q25" s="25">
        <v>27</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259</v>
      </c>
      <c r="J26" s="63">
        <v>352</v>
      </c>
      <c r="K26" s="63">
        <v>281</v>
      </c>
      <c r="L26" s="63">
        <v>25</v>
      </c>
      <c r="M26" s="45">
        <v>622</v>
      </c>
      <c r="N26" s="45">
        <v>74</v>
      </c>
      <c r="O26" s="45">
        <v>150</v>
      </c>
      <c r="P26" s="45">
        <v>61</v>
      </c>
      <c r="Q26" s="45">
        <v>27</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849" priority="18" operator="greaterThan">
      <formula>95%</formula>
    </cfRule>
    <cfRule type="cellIs" dxfId="848" priority="19" operator="greaterThanOrEqual">
      <formula>90%</formula>
    </cfRule>
    <cfRule type="cellIs" dxfId="847" priority="20" operator="lessThan">
      <formula>89.99%</formula>
    </cfRule>
  </conditionalFormatting>
  <conditionalFormatting sqref="AS13">
    <cfRule type="cellIs" dxfId="846" priority="15" operator="greaterThan">
      <formula>95%</formula>
    </cfRule>
    <cfRule type="cellIs" dxfId="845" priority="16" operator="greaterThanOrEqual">
      <formula>90%</formula>
    </cfRule>
    <cfRule type="cellIs" dxfId="844" priority="17" operator="lessThan">
      <formula>89.99%</formula>
    </cfRule>
  </conditionalFormatting>
  <conditionalFormatting sqref="AS16">
    <cfRule type="cellIs" dxfId="843" priority="12" operator="greaterThan">
      <formula>95%</formula>
    </cfRule>
    <cfRule type="cellIs" dxfId="842" priority="13" operator="greaterThanOrEqual">
      <formula>90%</formula>
    </cfRule>
    <cfRule type="cellIs" dxfId="841" priority="14" operator="lessThan">
      <formula>89.99%</formula>
    </cfRule>
  </conditionalFormatting>
  <conditionalFormatting sqref="AS19">
    <cfRule type="cellIs" dxfId="840" priority="9" operator="greaterThan">
      <formula>95%</formula>
    </cfRule>
    <cfRule type="cellIs" dxfId="839" priority="10" operator="greaterThanOrEqual">
      <formula>90%</formula>
    </cfRule>
    <cfRule type="cellIs" dxfId="838" priority="11" operator="lessThan">
      <formula>89.99%</formula>
    </cfRule>
  </conditionalFormatting>
  <conditionalFormatting sqref="AS22">
    <cfRule type="cellIs" dxfId="837" priority="1" operator="greaterThanOrEqual">
      <formula>100%</formula>
    </cfRule>
    <cfRule type="cellIs" dxfId="836" priority="2" operator="lessThan">
      <formula>99.99%</formula>
    </cfRule>
  </conditionalFormatting>
  <conditionalFormatting sqref="AS25">
    <cfRule type="cellIs" dxfId="835" priority="3" operator="greaterThan">
      <formula>95%</formula>
    </cfRule>
    <cfRule type="cellIs" dxfId="834" priority="4" operator="greaterThanOrEqual">
      <formula>90%</formula>
    </cfRule>
    <cfRule type="cellIs" dxfId="833" priority="5" operator="lessThan">
      <formula>89.99%</formula>
    </cfRule>
  </conditionalFormatting>
  <conditionalFormatting sqref="I21:AR21">
    <cfRule type="colorScale" priority="103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014236B6-D22D-4C07-9897-3F25BDAB671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554A1A-58B2-4969-BDEA-3F22B541882C}">
  <sheetPr>
    <tabColor theme="8"/>
  </sheetPr>
  <dimension ref="A1:BE48"/>
  <sheetViews>
    <sheetView showGridLines="0" topLeftCell="AK23" zoomScale="85" zoomScaleNormal="85" workbookViewId="0">
      <selection activeCell="P31" sqref="P31"/>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15</v>
      </c>
      <c r="F2" s="81" t="s">
        <v>90</v>
      </c>
      <c r="G2" s="81"/>
      <c r="H2" s="22">
        <v>151551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727</v>
      </c>
      <c r="J10" s="62">
        <v>803</v>
      </c>
      <c r="K10" s="62">
        <v>687</v>
      </c>
      <c r="L10" s="62">
        <v>13</v>
      </c>
      <c r="M10" s="25">
        <v>436</v>
      </c>
      <c r="N10" s="25">
        <v>451</v>
      </c>
      <c r="O10" s="25">
        <v>469</v>
      </c>
      <c r="P10" s="25">
        <v>365</v>
      </c>
      <c r="Q10" s="25">
        <v>393</v>
      </c>
      <c r="R10" s="25">
        <v>50</v>
      </c>
      <c r="S10" s="25">
        <v>182</v>
      </c>
      <c r="T10" s="25">
        <v>191</v>
      </c>
      <c r="U10" s="25">
        <v>224</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727</v>
      </c>
      <c r="J11" s="63">
        <v>803</v>
      </c>
      <c r="K11" s="63">
        <v>687</v>
      </c>
      <c r="L11" s="63">
        <v>13</v>
      </c>
      <c r="M11" s="45">
        <v>436</v>
      </c>
      <c r="N11" s="45">
        <v>451</v>
      </c>
      <c r="O11" s="45">
        <v>469</v>
      </c>
      <c r="P11" s="45">
        <v>365</v>
      </c>
      <c r="Q11" s="45">
        <v>393</v>
      </c>
      <c r="R11" s="45">
        <v>50</v>
      </c>
      <c r="S11" s="45">
        <v>182</v>
      </c>
      <c r="T11" s="45">
        <v>191</v>
      </c>
      <c r="U11" s="45">
        <v>224</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727</v>
      </c>
      <c r="J13" s="62">
        <v>803</v>
      </c>
      <c r="K13" s="62">
        <v>687</v>
      </c>
      <c r="L13" s="62">
        <v>13</v>
      </c>
      <c r="M13" s="25">
        <v>436</v>
      </c>
      <c r="N13" s="25">
        <v>449</v>
      </c>
      <c r="O13" s="25">
        <v>469</v>
      </c>
      <c r="P13" s="25">
        <v>364</v>
      </c>
      <c r="Q13" s="25">
        <v>393</v>
      </c>
      <c r="R13" s="25">
        <v>50</v>
      </c>
      <c r="S13" s="25">
        <v>182</v>
      </c>
      <c r="T13" s="25">
        <v>191</v>
      </c>
      <c r="U13" s="25">
        <v>224</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0.99939891805249448</v>
      </c>
    </row>
    <row r="14" spans="1:57" s="3" customFormat="1" ht="50.1" customHeight="1" thickTop="1" thickBot="1">
      <c r="A14" s="132"/>
      <c r="B14" s="134"/>
      <c r="C14" s="131"/>
      <c r="D14" s="135"/>
      <c r="E14" s="131"/>
      <c r="F14" s="136"/>
      <c r="G14" s="137"/>
      <c r="H14" s="27" t="str">
        <f>'PANEL DE CONTROL DISTRITAL'!H13</f>
        <v>Número de trámites aplicados</v>
      </c>
      <c r="I14" s="63">
        <v>727</v>
      </c>
      <c r="J14" s="63">
        <v>803</v>
      </c>
      <c r="K14" s="63">
        <v>687</v>
      </c>
      <c r="L14" s="63">
        <v>13</v>
      </c>
      <c r="M14" s="45">
        <v>436</v>
      </c>
      <c r="N14" s="45">
        <v>451</v>
      </c>
      <c r="O14" s="45">
        <v>469</v>
      </c>
      <c r="P14" s="45">
        <v>365</v>
      </c>
      <c r="Q14" s="45">
        <v>393</v>
      </c>
      <c r="R14" s="45">
        <v>50</v>
      </c>
      <c r="S14" s="45">
        <v>182</v>
      </c>
      <c r="T14" s="45">
        <v>191</v>
      </c>
      <c r="U14" s="45">
        <v>224</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727</v>
      </c>
      <c r="J16" s="62">
        <v>803</v>
      </c>
      <c r="K16" s="62">
        <v>687</v>
      </c>
      <c r="L16" s="62">
        <v>13</v>
      </c>
      <c r="M16" s="25">
        <v>436</v>
      </c>
      <c r="N16" s="25">
        <v>451</v>
      </c>
      <c r="O16" s="25">
        <v>469</v>
      </c>
      <c r="P16" s="25">
        <v>365</v>
      </c>
      <c r="Q16" s="25">
        <v>393</v>
      </c>
      <c r="R16" s="25">
        <v>50</v>
      </c>
      <c r="S16" s="25">
        <v>182</v>
      </c>
      <c r="T16" s="25">
        <v>191</v>
      </c>
      <c r="U16" s="25">
        <v>224</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727</v>
      </c>
      <c r="J17" s="63">
        <v>803</v>
      </c>
      <c r="K17" s="63">
        <v>687</v>
      </c>
      <c r="L17" s="63">
        <v>13</v>
      </c>
      <c r="M17" s="45">
        <v>436</v>
      </c>
      <c r="N17" s="45">
        <v>451</v>
      </c>
      <c r="O17" s="45">
        <v>469</v>
      </c>
      <c r="P17" s="45">
        <v>365</v>
      </c>
      <c r="Q17" s="45">
        <v>393</v>
      </c>
      <c r="R17" s="45">
        <v>50</v>
      </c>
      <c r="S17" s="45">
        <v>182</v>
      </c>
      <c r="T17" s="45">
        <v>191</v>
      </c>
      <c r="U17" s="45">
        <v>224</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855</v>
      </c>
      <c r="J19" s="64">
        <v>2531</v>
      </c>
      <c r="K19" s="62">
        <v>957</v>
      </c>
      <c r="L19" s="62">
        <v>249</v>
      </c>
      <c r="M19" s="25">
        <v>499</v>
      </c>
      <c r="N19" s="25">
        <v>450</v>
      </c>
      <c r="O19" s="25">
        <v>477</v>
      </c>
      <c r="P19" s="25">
        <v>417</v>
      </c>
      <c r="Q19" s="25">
        <v>362</v>
      </c>
      <c r="R19" s="25">
        <v>0</v>
      </c>
      <c r="S19" s="25">
        <v>333</v>
      </c>
      <c r="T19" s="25">
        <v>153</v>
      </c>
      <c r="U19" s="25">
        <v>281</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855</v>
      </c>
      <c r="J20" s="65">
        <v>2531</v>
      </c>
      <c r="K20" s="63">
        <v>957</v>
      </c>
      <c r="L20" s="63">
        <v>249</v>
      </c>
      <c r="M20" s="45">
        <v>499</v>
      </c>
      <c r="N20" s="45">
        <v>450</v>
      </c>
      <c r="O20" s="45">
        <v>477</v>
      </c>
      <c r="P20" s="45">
        <v>417</v>
      </c>
      <c r="Q20" s="45">
        <v>362</v>
      </c>
      <c r="R20" s="45">
        <v>0</v>
      </c>
      <c r="S20" s="45">
        <v>333</v>
      </c>
      <c r="T20" s="45">
        <v>153</v>
      </c>
      <c r="U20" s="45">
        <v>281</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1263</v>
      </c>
      <c r="J22" s="64">
        <v>1967</v>
      </c>
      <c r="K22" s="64">
        <v>1926</v>
      </c>
      <c r="L22" s="64">
        <v>1783</v>
      </c>
      <c r="M22" s="25">
        <v>1203</v>
      </c>
      <c r="N22" s="25">
        <v>803</v>
      </c>
      <c r="O22" s="25">
        <v>661</v>
      </c>
      <c r="P22" s="25">
        <v>461</v>
      </c>
      <c r="Q22" s="25">
        <v>264</v>
      </c>
      <c r="R22" s="25">
        <v>184</v>
      </c>
      <c r="S22" s="25">
        <v>248</v>
      </c>
      <c r="T22" s="25">
        <v>232</v>
      </c>
      <c r="U22" s="25">
        <v>205</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1263</v>
      </c>
      <c r="J23" s="65">
        <v>1967</v>
      </c>
      <c r="K23" s="65">
        <v>1926</v>
      </c>
      <c r="L23" s="65">
        <v>1783</v>
      </c>
      <c r="M23" s="45">
        <v>1203</v>
      </c>
      <c r="N23" s="45">
        <v>803</v>
      </c>
      <c r="O23" s="45">
        <v>661</v>
      </c>
      <c r="P23" s="45">
        <v>461</v>
      </c>
      <c r="Q23" s="45">
        <v>264</v>
      </c>
      <c r="R23" s="45">
        <v>184</v>
      </c>
      <c r="S23" s="45">
        <v>248</v>
      </c>
      <c r="T23" s="45">
        <v>232</v>
      </c>
      <c r="U23" s="45">
        <v>205</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1312</v>
      </c>
      <c r="J25" s="64">
        <v>1827</v>
      </c>
      <c r="K25" s="62">
        <v>994</v>
      </c>
      <c r="L25" s="62">
        <v>392</v>
      </c>
      <c r="M25" s="25">
        <v>1079</v>
      </c>
      <c r="N25" s="25">
        <v>850</v>
      </c>
      <c r="O25" s="25">
        <v>581</v>
      </c>
      <c r="P25" s="25">
        <v>617</v>
      </c>
      <c r="Q25" s="25">
        <v>368</v>
      </c>
      <c r="R25" s="25">
        <v>80</v>
      </c>
      <c r="S25" s="25">
        <v>269</v>
      </c>
      <c r="T25" s="25">
        <v>169</v>
      </c>
      <c r="U25" s="25">
        <v>308</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1312</v>
      </c>
      <c r="J26" s="65">
        <v>1827</v>
      </c>
      <c r="K26" s="63">
        <v>994</v>
      </c>
      <c r="L26" s="63">
        <v>392</v>
      </c>
      <c r="M26" s="45">
        <v>1079</v>
      </c>
      <c r="N26" s="45">
        <v>850</v>
      </c>
      <c r="O26" s="45">
        <v>581</v>
      </c>
      <c r="P26" s="45">
        <v>617</v>
      </c>
      <c r="Q26" s="45">
        <v>368</v>
      </c>
      <c r="R26" s="45">
        <v>80</v>
      </c>
      <c r="S26" s="45">
        <v>269</v>
      </c>
      <c r="T26" s="45">
        <v>169</v>
      </c>
      <c r="U26" s="45">
        <v>308</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832" priority="18" operator="greaterThan">
      <formula>95%</formula>
    </cfRule>
    <cfRule type="cellIs" dxfId="831" priority="19" operator="greaterThanOrEqual">
      <formula>90%</formula>
    </cfRule>
    <cfRule type="cellIs" dxfId="830" priority="20" operator="lessThan">
      <formula>89.99%</formula>
    </cfRule>
  </conditionalFormatting>
  <conditionalFormatting sqref="AS13">
    <cfRule type="cellIs" dxfId="829" priority="15" operator="greaterThan">
      <formula>95%</formula>
    </cfRule>
    <cfRule type="cellIs" dxfId="828" priority="16" operator="greaterThanOrEqual">
      <formula>90%</formula>
    </cfRule>
    <cfRule type="cellIs" dxfId="827" priority="17" operator="lessThan">
      <formula>89.99%</formula>
    </cfRule>
  </conditionalFormatting>
  <conditionalFormatting sqref="AS16">
    <cfRule type="cellIs" dxfId="826" priority="12" operator="greaterThan">
      <formula>95%</formula>
    </cfRule>
    <cfRule type="cellIs" dxfId="825" priority="13" operator="greaterThanOrEqual">
      <formula>90%</formula>
    </cfRule>
    <cfRule type="cellIs" dxfId="824" priority="14" operator="lessThan">
      <formula>89.99%</formula>
    </cfRule>
  </conditionalFormatting>
  <conditionalFormatting sqref="AS19">
    <cfRule type="cellIs" dxfId="823" priority="9" operator="greaterThan">
      <formula>95%</formula>
    </cfRule>
    <cfRule type="cellIs" dxfId="822" priority="10" operator="greaterThanOrEqual">
      <formula>90%</formula>
    </cfRule>
    <cfRule type="cellIs" dxfId="821" priority="11" operator="lessThan">
      <formula>89.99%</formula>
    </cfRule>
  </conditionalFormatting>
  <conditionalFormatting sqref="AS22">
    <cfRule type="cellIs" dxfId="820" priority="1" operator="greaterThanOrEqual">
      <formula>100%</formula>
    </cfRule>
    <cfRule type="cellIs" dxfId="819" priority="2" operator="lessThan">
      <formula>99.99%</formula>
    </cfRule>
  </conditionalFormatting>
  <conditionalFormatting sqref="AS25">
    <cfRule type="cellIs" dxfId="818" priority="3" operator="greaterThan">
      <formula>95%</formula>
    </cfRule>
    <cfRule type="cellIs" dxfId="817" priority="4" operator="greaterThanOrEqual">
      <formula>90%</formula>
    </cfRule>
    <cfRule type="cellIs" dxfId="816" priority="5" operator="lessThan">
      <formula>89.99%</formula>
    </cfRule>
  </conditionalFormatting>
  <conditionalFormatting sqref="I21:AR21">
    <cfRule type="colorScale" priority="103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9D0E535-ACA0-478B-A51E-6D501EF8E49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16825F-FDC1-4502-83CA-C32AC3709170}">
  <sheetPr>
    <tabColor theme="1" tint="4.9989318521683403E-2"/>
  </sheetPr>
  <dimension ref="A1:BE48"/>
  <sheetViews>
    <sheetView showGridLines="0" topLeftCell="AK11" zoomScale="85" zoomScaleNormal="85" workbookViewId="0">
      <selection activeCell="U13" sqref="U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16</v>
      </c>
      <c r="F2" s="81" t="s">
        <v>90</v>
      </c>
      <c r="G2" s="81"/>
      <c r="H2" s="22">
        <v>151651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566</v>
      </c>
      <c r="J10" s="66">
        <v>680</v>
      </c>
      <c r="K10" s="66">
        <v>592</v>
      </c>
      <c r="L10" s="66">
        <v>100</v>
      </c>
      <c r="M10" s="66">
        <v>356</v>
      </c>
      <c r="N10" s="66">
        <v>404</v>
      </c>
      <c r="O10" s="66">
        <v>338</v>
      </c>
      <c r="P10" s="66">
        <v>359</v>
      </c>
      <c r="Q10" s="66">
        <v>294</v>
      </c>
      <c r="R10" s="66">
        <v>41</v>
      </c>
      <c r="S10" s="66">
        <v>209</v>
      </c>
      <c r="T10" s="25">
        <v>207</v>
      </c>
      <c r="U10" s="25">
        <v>268</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71">
        <v>566</v>
      </c>
      <c r="J11" s="67">
        <v>680</v>
      </c>
      <c r="K11" s="67">
        <v>592</v>
      </c>
      <c r="L11" s="67">
        <v>100</v>
      </c>
      <c r="M11" s="67">
        <v>356</v>
      </c>
      <c r="N11" s="67">
        <v>404</v>
      </c>
      <c r="O11" s="67">
        <v>338</v>
      </c>
      <c r="P11" s="67">
        <v>359</v>
      </c>
      <c r="Q11" s="67">
        <v>294</v>
      </c>
      <c r="R11" s="67">
        <v>41</v>
      </c>
      <c r="S11" s="67">
        <v>209</v>
      </c>
      <c r="T11" s="45">
        <v>207</v>
      </c>
      <c r="U11" s="45">
        <v>268</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566</v>
      </c>
      <c r="J13" s="66">
        <v>679</v>
      </c>
      <c r="K13" s="66">
        <v>591</v>
      </c>
      <c r="L13" s="66">
        <v>100</v>
      </c>
      <c r="M13" s="66">
        <v>356</v>
      </c>
      <c r="N13" s="66">
        <v>404</v>
      </c>
      <c r="O13" s="66">
        <v>338</v>
      </c>
      <c r="P13" s="66">
        <v>359</v>
      </c>
      <c r="Q13" s="66">
        <v>293</v>
      </c>
      <c r="R13" s="66">
        <v>41</v>
      </c>
      <c r="S13" s="66">
        <v>209</v>
      </c>
      <c r="T13" s="25">
        <v>207</v>
      </c>
      <c r="U13" s="25">
        <v>268</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0.99932034435885819</v>
      </c>
    </row>
    <row r="14" spans="1:57" s="3" customFormat="1" ht="50.1" customHeight="1">
      <c r="A14" s="132"/>
      <c r="B14" s="134"/>
      <c r="C14" s="131"/>
      <c r="D14" s="135"/>
      <c r="E14" s="131"/>
      <c r="F14" s="136"/>
      <c r="G14" s="137"/>
      <c r="H14" s="27" t="str">
        <f>'PANEL DE CONTROL DISTRITAL'!H13</f>
        <v>Número de trámites aplicados</v>
      </c>
      <c r="I14" s="71">
        <v>566</v>
      </c>
      <c r="J14" s="67">
        <v>680</v>
      </c>
      <c r="K14" s="67">
        <v>592</v>
      </c>
      <c r="L14" s="67">
        <v>100</v>
      </c>
      <c r="M14" s="67">
        <v>356</v>
      </c>
      <c r="N14" s="67">
        <v>404</v>
      </c>
      <c r="O14" s="67">
        <v>338</v>
      </c>
      <c r="P14" s="67">
        <v>359</v>
      </c>
      <c r="Q14" s="67">
        <v>294</v>
      </c>
      <c r="R14" s="67">
        <v>41</v>
      </c>
      <c r="S14" s="67">
        <v>209</v>
      </c>
      <c r="T14" s="45">
        <v>207</v>
      </c>
      <c r="U14" s="45">
        <v>268</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566</v>
      </c>
      <c r="J16" s="66">
        <v>680</v>
      </c>
      <c r="K16" s="66">
        <v>592</v>
      </c>
      <c r="L16" s="66">
        <v>100</v>
      </c>
      <c r="M16" s="66">
        <v>356</v>
      </c>
      <c r="N16" s="66">
        <v>404</v>
      </c>
      <c r="O16" s="66">
        <v>338</v>
      </c>
      <c r="P16" s="66">
        <v>359</v>
      </c>
      <c r="Q16" s="66">
        <v>294</v>
      </c>
      <c r="R16" s="66">
        <v>41</v>
      </c>
      <c r="S16" s="66">
        <v>209</v>
      </c>
      <c r="T16" s="25">
        <v>207</v>
      </c>
      <c r="U16" s="25">
        <v>268</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71">
        <v>566</v>
      </c>
      <c r="J17" s="67">
        <v>680</v>
      </c>
      <c r="K17" s="67">
        <v>592</v>
      </c>
      <c r="L17" s="67">
        <v>100</v>
      </c>
      <c r="M17" s="67">
        <v>356</v>
      </c>
      <c r="N17" s="67">
        <v>404</v>
      </c>
      <c r="O17" s="67">
        <v>338</v>
      </c>
      <c r="P17" s="67">
        <v>359</v>
      </c>
      <c r="Q17" s="67">
        <v>294</v>
      </c>
      <c r="R17" s="67">
        <v>41</v>
      </c>
      <c r="S17" s="67">
        <v>209</v>
      </c>
      <c r="T17" s="45">
        <v>207</v>
      </c>
      <c r="U17" s="45">
        <v>268</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2.3119999999999998</v>
      </c>
      <c r="J19" s="66">
        <v>2.8879999999999999</v>
      </c>
      <c r="K19" s="66">
        <v>825</v>
      </c>
      <c r="L19" s="66">
        <v>175</v>
      </c>
      <c r="M19" s="66">
        <v>563</v>
      </c>
      <c r="N19" s="66">
        <v>388</v>
      </c>
      <c r="O19" s="66">
        <v>376</v>
      </c>
      <c r="P19" s="66">
        <v>350</v>
      </c>
      <c r="Q19" s="66">
        <v>295</v>
      </c>
      <c r="R19" s="66">
        <v>69</v>
      </c>
      <c r="S19" s="66">
        <v>234</v>
      </c>
      <c r="T19" s="25">
        <v>160</v>
      </c>
      <c r="U19" s="25">
        <v>301</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71">
        <v>2.3119999999999998</v>
      </c>
      <c r="J20" s="67">
        <v>2.8879999999999999</v>
      </c>
      <c r="K20" s="67">
        <v>825</v>
      </c>
      <c r="L20" s="67">
        <v>175</v>
      </c>
      <c r="M20" s="67">
        <v>563</v>
      </c>
      <c r="N20" s="67">
        <v>388</v>
      </c>
      <c r="O20" s="67">
        <v>376</v>
      </c>
      <c r="P20" s="67">
        <v>350</v>
      </c>
      <c r="Q20" s="67">
        <v>295</v>
      </c>
      <c r="R20" s="67">
        <v>69</v>
      </c>
      <c r="S20" s="67">
        <v>234</v>
      </c>
      <c r="T20" s="45">
        <v>160</v>
      </c>
      <c r="U20" s="45">
        <v>301</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1.706</v>
      </c>
      <c r="J22" s="66">
        <v>2.7090000000000001</v>
      </c>
      <c r="K22" s="66">
        <v>2.3039999999999998</v>
      </c>
      <c r="L22" s="66">
        <v>2.1</v>
      </c>
      <c r="M22" s="66">
        <v>1.5660000000000001</v>
      </c>
      <c r="N22" s="66">
        <v>1.222</v>
      </c>
      <c r="O22" s="66">
        <v>900</v>
      </c>
      <c r="P22" s="66">
        <v>777</v>
      </c>
      <c r="Q22" s="66">
        <v>386</v>
      </c>
      <c r="R22" s="66">
        <v>416</v>
      </c>
      <c r="S22" s="66">
        <v>371</v>
      </c>
      <c r="T22" s="25">
        <v>345</v>
      </c>
      <c r="U22" s="25">
        <v>373</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71">
        <v>1.706</v>
      </c>
      <c r="J23" s="67">
        <v>2.7090000000000001</v>
      </c>
      <c r="K23" s="67">
        <v>2.3039999999999998</v>
      </c>
      <c r="L23" s="67">
        <v>2.1</v>
      </c>
      <c r="M23" s="67">
        <v>1.5660000000000001</v>
      </c>
      <c r="N23" s="67">
        <v>1.222</v>
      </c>
      <c r="O23" s="67">
        <v>900</v>
      </c>
      <c r="P23" s="67">
        <v>777</v>
      </c>
      <c r="Q23" s="67">
        <v>386</v>
      </c>
      <c r="R23" s="67">
        <v>416</v>
      </c>
      <c r="S23" s="67">
        <v>371</v>
      </c>
      <c r="T23" s="45">
        <v>345</v>
      </c>
      <c r="U23" s="45">
        <v>373</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2.125</v>
      </c>
      <c r="J25" s="66">
        <v>1.885</v>
      </c>
      <c r="K25" s="66">
        <v>1.2230000000000001</v>
      </c>
      <c r="L25" s="66">
        <v>379</v>
      </c>
      <c r="M25" s="66">
        <v>1.097</v>
      </c>
      <c r="N25" s="66">
        <v>732</v>
      </c>
      <c r="O25" s="66">
        <v>642</v>
      </c>
      <c r="P25" s="66">
        <v>473</v>
      </c>
      <c r="Q25" s="66">
        <v>351</v>
      </c>
      <c r="R25" s="66">
        <v>39</v>
      </c>
      <c r="S25" s="66">
        <v>279</v>
      </c>
      <c r="T25" s="25">
        <v>186</v>
      </c>
      <c r="U25" s="25">
        <v>273</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c r="A26" s="132"/>
      <c r="B26" s="134"/>
      <c r="C26" s="131"/>
      <c r="D26" s="135"/>
      <c r="E26" s="131"/>
      <c r="F26" s="136"/>
      <c r="G26" s="137"/>
      <c r="H26" s="27" t="str">
        <f>'PANEL DE CONTROL DISTRITAL'!H25</f>
        <v xml:space="preserve"> Total de credenciales solicitadas</v>
      </c>
      <c r="I26" s="71">
        <v>2.125</v>
      </c>
      <c r="J26" s="67">
        <v>1.885</v>
      </c>
      <c r="K26" s="67">
        <v>1.2230000000000001</v>
      </c>
      <c r="L26" s="67">
        <v>379</v>
      </c>
      <c r="M26" s="67">
        <v>1.097</v>
      </c>
      <c r="N26" s="67">
        <v>732</v>
      </c>
      <c r="O26" s="67">
        <v>642</v>
      </c>
      <c r="P26" s="67">
        <v>473</v>
      </c>
      <c r="Q26" s="67">
        <v>351</v>
      </c>
      <c r="R26" s="67">
        <v>39</v>
      </c>
      <c r="S26" s="67">
        <v>279</v>
      </c>
      <c r="T26" s="45">
        <v>186</v>
      </c>
      <c r="U26" s="45">
        <v>273</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815" priority="18" operator="greaterThan">
      <formula>95%</formula>
    </cfRule>
    <cfRule type="cellIs" dxfId="814" priority="19" operator="greaterThanOrEqual">
      <formula>90%</formula>
    </cfRule>
    <cfRule type="cellIs" dxfId="813" priority="20" operator="lessThan">
      <formula>89.99%</formula>
    </cfRule>
  </conditionalFormatting>
  <conditionalFormatting sqref="AS13">
    <cfRule type="cellIs" dxfId="812" priority="15" operator="greaterThan">
      <formula>95%</formula>
    </cfRule>
    <cfRule type="cellIs" dxfId="811" priority="16" operator="greaterThanOrEqual">
      <formula>90%</formula>
    </cfRule>
    <cfRule type="cellIs" dxfId="810" priority="17" operator="lessThan">
      <formula>89.99%</formula>
    </cfRule>
  </conditionalFormatting>
  <conditionalFormatting sqref="AS16">
    <cfRule type="cellIs" dxfId="809" priority="12" operator="greaterThan">
      <formula>95%</formula>
    </cfRule>
    <cfRule type="cellIs" dxfId="808" priority="13" operator="greaterThanOrEqual">
      <formula>90%</formula>
    </cfRule>
    <cfRule type="cellIs" dxfId="807" priority="14" operator="lessThan">
      <formula>89.99%</formula>
    </cfRule>
  </conditionalFormatting>
  <conditionalFormatting sqref="AS19">
    <cfRule type="cellIs" dxfId="806" priority="9" operator="greaterThan">
      <formula>95%</formula>
    </cfRule>
    <cfRule type="cellIs" dxfId="805" priority="10" operator="greaterThanOrEqual">
      <formula>90%</formula>
    </cfRule>
    <cfRule type="cellIs" dxfId="804" priority="11" operator="lessThan">
      <formula>89.99%</formula>
    </cfRule>
  </conditionalFormatting>
  <conditionalFormatting sqref="AS22">
    <cfRule type="cellIs" dxfId="803" priority="1" operator="greaterThanOrEqual">
      <formula>100%</formula>
    </cfRule>
    <cfRule type="cellIs" dxfId="802" priority="2" operator="lessThan">
      <formula>99.99%</formula>
    </cfRule>
  </conditionalFormatting>
  <conditionalFormatting sqref="AS25">
    <cfRule type="cellIs" dxfId="801" priority="3" operator="greaterThan">
      <formula>95%</formula>
    </cfRule>
    <cfRule type="cellIs" dxfId="800" priority="4" operator="greaterThanOrEqual">
      <formula>90%</formula>
    </cfRule>
    <cfRule type="cellIs" dxfId="799" priority="5" operator="lessThan">
      <formula>89.99%</formula>
    </cfRule>
  </conditionalFormatting>
  <conditionalFormatting sqref="I21:AR21">
    <cfRule type="colorScale" priority="103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50E7C61-BBF4-4B90-A1A9-2F33062888C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D66695-B253-4E6E-B7E5-9B7C4A4AD649}">
  <sheetPr>
    <tabColor theme="1" tint="4.9989318521683403E-2"/>
  </sheetPr>
  <dimension ref="A1:BE48"/>
  <sheetViews>
    <sheetView showGridLines="0" topLeftCell="AL19" zoomScale="85" zoomScaleNormal="85" workbookViewId="0">
      <selection activeCell="B13" sqref="B13:B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16</v>
      </c>
      <c r="F2" s="81" t="s">
        <v>90</v>
      </c>
      <c r="G2" s="81"/>
      <c r="H2" s="22">
        <v>151652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382</v>
      </c>
      <c r="J10" s="66">
        <v>474</v>
      </c>
      <c r="K10" s="66">
        <v>435</v>
      </c>
      <c r="L10" s="66">
        <v>52</v>
      </c>
      <c r="M10" s="66">
        <v>226</v>
      </c>
      <c r="N10" s="66">
        <v>312</v>
      </c>
      <c r="O10" s="66">
        <v>261</v>
      </c>
      <c r="P10" s="66">
        <v>264</v>
      </c>
      <c r="Q10" s="66">
        <v>187</v>
      </c>
      <c r="R10" s="66">
        <v>31</v>
      </c>
      <c r="S10" s="66">
        <v>120</v>
      </c>
      <c r="T10" s="25">
        <v>142</v>
      </c>
      <c r="U10" s="25">
        <v>183</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71">
        <v>382</v>
      </c>
      <c r="J11" s="67">
        <v>474</v>
      </c>
      <c r="K11" s="67">
        <v>435</v>
      </c>
      <c r="L11" s="67">
        <v>52</v>
      </c>
      <c r="M11" s="67">
        <v>226</v>
      </c>
      <c r="N11" s="67">
        <v>312</v>
      </c>
      <c r="O11" s="67">
        <v>261</v>
      </c>
      <c r="P11" s="67">
        <v>264</v>
      </c>
      <c r="Q11" s="67">
        <v>187</v>
      </c>
      <c r="R11" s="67">
        <v>31</v>
      </c>
      <c r="S11" s="67">
        <v>120</v>
      </c>
      <c r="T11" s="45">
        <v>142</v>
      </c>
      <c r="U11" s="45">
        <v>183</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381</v>
      </c>
      <c r="J13" s="66">
        <v>474</v>
      </c>
      <c r="K13" s="66">
        <v>435</v>
      </c>
      <c r="L13" s="66">
        <v>52</v>
      </c>
      <c r="M13" s="66">
        <v>226</v>
      </c>
      <c r="N13" s="66">
        <v>312</v>
      </c>
      <c r="O13" s="66">
        <v>260</v>
      </c>
      <c r="P13" s="66">
        <v>264</v>
      </c>
      <c r="Q13" s="66">
        <v>187</v>
      </c>
      <c r="R13" s="66">
        <v>31</v>
      </c>
      <c r="S13" s="66">
        <v>120</v>
      </c>
      <c r="T13" s="25">
        <v>142</v>
      </c>
      <c r="U13" s="25">
        <v>183</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0.99934832192896705</v>
      </c>
    </row>
    <row r="14" spans="1:57" s="3" customFormat="1" ht="50.1" customHeight="1">
      <c r="A14" s="132"/>
      <c r="B14" s="134"/>
      <c r="C14" s="131"/>
      <c r="D14" s="135"/>
      <c r="E14" s="131"/>
      <c r="F14" s="136"/>
      <c r="G14" s="137"/>
      <c r="H14" s="27" t="str">
        <f>'PANEL DE CONTROL DISTRITAL'!H13</f>
        <v>Número de trámites aplicados</v>
      </c>
      <c r="I14" s="71">
        <v>382</v>
      </c>
      <c r="J14" s="67">
        <v>474</v>
      </c>
      <c r="K14" s="67">
        <v>435</v>
      </c>
      <c r="L14" s="67">
        <v>52</v>
      </c>
      <c r="M14" s="67">
        <v>226</v>
      </c>
      <c r="N14" s="67">
        <v>312</v>
      </c>
      <c r="O14" s="67">
        <v>261</v>
      </c>
      <c r="P14" s="67">
        <v>264</v>
      </c>
      <c r="Q14" s="67">
        <v>187</v>
      </c>
      <c r="R14" s="67">
        <v>31</v>
      </c>
      <c r="S14" s="67">
        <v>120</v>
      </c>
      <c r="T14" s="45">
        <v>142</v>
      </c>
      <c r="U14" s="45">
        <v>183</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382</v>
      </c>
      <c r="J16" s="66">
        <v>474</v>
      </c>
      <c r="K16" s="66">
        <v>435</v>
      </c>
      <c r="L16" s="66">
        <v>52</v>
      </c>
      <c r="M16" s="66">
        <v>226</v>
      </c>
      <c r="N16" s="66">
        <v>312</v>
      </c>
      <c r="O16" s="66">
        <v>261</v>
      </c>
      <c r="P16" s="66">
        <v>264</v>
      </c>
      <c r="Q16" s="66">
        <v>187</v>
      </c>
      <c r="R16" s="66">
        <v>31</v>
      </c>
      <c r="S16" s="66">
        <v>120</v>
      </c>
      <c r="T16" s="25">
        <v>142</v>
      </c>
      <c r="U16" s="25">
        <v>183</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71">
        <v>382</v>
      </c>
      <c r="J17" s="67">
        <v>474</v>
      </c>
      <c r="K17" s="67">
        <v>435</v>
      </c>
      <c r="L17" s="67">
        <v>52</v>
      </c>
      <c r="M17" s="67">
        <v>226</v>
      </c>
      <c r="N17" s="67">
        <v>312</v>
      </c>
      <c r="O17" s="67">
        <v>261</v>
      </c>
      <c r="P17" s="67">
        <v>264</v>
      </c>
      <c r="Q17" s="67">
        <v>187</v>
      </c>
      <c r="R17" s="67">
        <v>31</v>
      </c>
      <c r="S17" s="67">
        <v>120</v>
      </c>
      <c r="T17" s="45">
        <v>142</v>
      </c>
      <c r="U17" s="45">
        <v>183</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872</v>
      </c>
      <c r="J19" s="66">
        <v>2.2210000000000001</v>
      </c>
      <c r="K19" s="66">
        <v>582</v>
      </c>
      <c r="L19" s="66">
        <v>128</v>
      </c>
      <c r="M19" s="66">
        <v>377</v>
      </c>
      <c r="N19" s="66">
        <v>274</v>
      </c>
      <c r="O19" s="66">
        <v>276</v>
      </c>
      <c r="P19" s="66">
        <v>269</v>
      </c>
      <c r="Q19" s="66">
        <v>207</v>
      </c>
      <c r="R19" s="66">
        <v>37</v>
      </c>
      <c r="S19" s="66">
        <v>155</v>
      </c>
      <c r="T19" s="25">
        <v>93</v>
      </c>
      <c r="U19" s="25">
        <v>215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71">
        <v>872</v>
      </c>
      <c r="J20" s="67">
        <v>2.2210000000000001</v>
      </c>
      <c r="K20" s="67">
        <v>582</v>
      </c>
      <c r="L20" s="67">
        <v>128</v>
      </c>
      <c r="M20" s="67">
        <v>377</v>
      </c>
      <c r="N20" s="67">
        <v>274</v>
      </c>
      <c r="O20" s="67">
        <v>276</v>
      </c>
      <c r="P20" s="67">
        <v>269</v>
      </c>
      <c r="Q20" s="67">
        <v>207</v>
      </c>
      <c r="R20" s="67">
        <v>37</v>
      </c>
      <c r="S20" s="67">
        <v>155</v>
      </c>
      <c r="T20" s="45">
        <v>93</v>
      </c>
      <c r="U20" s="45">
        <v>215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1.599</v>
      </c>
      <c r="J22" s="66">
        <v>1.776</v>
      </c>
      <c r="K22" s="66">
        <v>1.66</v>
      </c>
      <c r="L22" s="66">
        <v>1.4570000000000001</v>
      </c>
      <c r="M22" s="66">
        <v>1.1060000000000001</v>
      </c>
      <c r="N22" s="66">
        <v>875</v>
      </c>
      <c r="O22" s="66">
        <v>692</v>
      </c>
      <c r="P22" s="66">
        <v>590</v>
      </c>
      <c r="Q22" s="66">
        <v>256</v>
      </c>
      <c r="R22" s="66">
        <v>266</v>
      </c>
      <c r="S22" s="66">
        <v>228</v>
      </c>
      <c r="T22" s="25">
        <v>191</v>
      </c>
      <c r="U22" s="25">
        <v>275</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71">
        <v>1.599</v>
      </c>
      <c r="J23" s="67">
        <v>1.776</v>
      </c>
      <c r="K23" s="67">
        <v>1.66</v>
      </c>
      <c r="L23" s="67">
        <v>1.4570000000000001</v>
      </c>
      <c r="M23" s="67">
        <v>1.1060000000000001</v>
      </c>
      <c r="N23" s="67">
        <v>875</v>
      </c>
      <c r="O23" s="67">
        <v>692</v>
      </c>
      <c r="P23" s="67">
        <v>590</v>
      </c>
      <c r="Q23" s="67">
        <v>256</v>
      </c>
      <c r="R23" s="67">
        <v>266</v>
      </c>
      <c r="S23" s="67">
        <v>228</v>
      </c>
      <c r="T23" s="45">
        <v>191</v>
      </c>
      <c r="U23" s="45">
        <v>275</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1.284</v>
      </c>
      <c r="J25" s="66">
        <v>2.044</v>
      </c>
      <c r="K25" s="66">
        <v>689</v>
      </c>
      <c r="L25" s="66">
        <v>331</v>
      </c>
      <c r="M25" s="66">
        <v>728</v>
      </c>
      <c r="N25" s="66">
        <v>505</v>
      </c>
      <c r="O25" s="66">
        <v>407</v>
      </c>
      <c r="P25" s="66">
        <v>371</v>
      </c>
      <c r="Q25" s="66">
        <v>293</v>
      </c>
      <c r="R25" s="66">
        <v>27</v>
      </c>
      <c r="S25" s="66">
        <v>193</v>
      </c>
      <c r="T25" s="25">
        <v>130</v>
      </c>
      <c r="U25" s="25">
        <v>131</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c r="A26" s="132"/>
      <c r="B26" s="134"/>
      <c r="C26" s="131"/>
      <c r="D26" s="135"/>
      <c r="E26" s="131"/>
      <c r="F26" s="136"/>
      <c r="G26" s="137"/>
      <c r="H26" s="27" t="str">
        <f>'PANEL DE CONTROL DISTRITAL'!H25</f>
        <v xml:space="preserve"> Total de credenciales solicitadas</v>
      </c>
      <c r="I26" s="71">
        <v>1.284</v>
      </c>
      <c r="J26" s="67">
        <v>2.044</v>
      </c>
      <c r="K26" s="67">
        <v>689</v>
      </c>
      <c r="L26" s="67">
        <v>331</v>
      </c>
      <c r="M26" s="67">
        <v>728</v>
      </c>
      <c r="N26" s="67">
        <v>505</v>
      </c>
      <c r="O26" s="67">
        <v>407</v>
      </c>
      <c r="P26" s="67">
        <v>371</v>
      </c>
      <c r="Q26" s="67">
        <v>293</v>
      </c>
      <c r="R26" s="67">
        <v>27</v>
      </c>
      <c r="S26" s="67">
        <v>193</v>
      </c>
      <c r="T26" s="45">
        <v>130</v>
      </c>
      <c r="U26" s="45">
        <v>131</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798" priority="15" operator="greaterThan">
      <formula>95%</formula>
    </cfRule>
    <cfRule type="cellIs" dxfId="797" priority="16" operator="greaterThanOrEqual">
      <formula>90%</formula>
    </cfRule>
    <cfRule type="cellIs" dxfId="796" priority="17" operator="lessThan">
      <formula>89.99%</formula>
    </cfRule>
  </conditionalFormatting>
  <conditionalFormatting sqref="AS13">
    <cfRule type="cellIs" dxfId="795" priority="12" operator="greaterThan">
      <formula>95%</formula>
    </cfRule>
    <cfRule type="cellIs" dxfId="794" priority="13" operator="greaterThanOrEqual">
      <formula>90%</formula>
    </cfRule>
    <cfRule type="cellIs" dxfId="793" priority="14" operator="lessThan">
      <formula>89.99%</formula>
    </cfRule>
  </conditionalFormatting>
  <conditionalFormatting sqref="AS16">
    <cfRule type="cellIs" dxfId="792" priority="9" operator="greaterThan">
      <formula>95%</formula>
    </cfRule>
    <cfRule type="cellIs" dxfId="791" priority="10" operator="greaterThanOrEqual">
      <formula>90%</formula>
    </cfRule>
    <cfRule type="cellIs" dxfId="790" priority="11" operator="lessThan">
      <formula>89.99%</formula>
    </cfRule>
  </conditionalFormatting>
  <conditionalFormatting sqref="AS19">
    <cfRule type="cellIs" dxfId="789" priority="6" operator="greaterThan">
      <formula>95%</formula>
    </cfRule>
    <cfRule type="cellIs" dxfId="788" priority="7" operator="greaterThanOrEqual">
      <formula>90%</formula>
    </cfRule>
    <cfRule type="cellIs" dxfId="787" priority="8" operator="lessThan">
      <formula>89.99%</formula>
    </cfRule>
  </conditionalFormatting>
  <conditionalFormatting sqref="AS22">
    <cfRule type="cellIs" dxfId="786" priority="1" operator="greaterThanOrEqual">
      <formula>100%</formula>
    </cfRule>
    <cfRule type="cellIs" dxfId="785" priority="2" operator="lessThan">
      <formula>99.99%</formula>
    </cfRule>
  </conditionalFormatting>
  <conditionalFormatting sqref="AS25">
    <cfRule type="cellIs" dxfId="784" priority="3" operator="greaterThan">
      <formula>95%</formula>
    </cfRule>
    <cfRule type="cellIs" dxfId="783" priority="4" operator="greaterThanOrEqual">
      <formula>90%</formula>
    </cfRule>
    <cfRule type="cellIs" dxfId="782" priority="5" operator="lessThan">
      <formula>89.99%</formula>
    </cfRule>
  </conditionalFormatting>
  <conditionalFormatting sqref="I21:AR21">
    <cfRule type="colorScale" priority="103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5CBBF44E-9905-4B88-A98D-66C02C0890B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4A1BFC-9142-44A5-8CB0-4CF99AF103F5}">
  <sheetPr>
    <tabColor theme="5"/>
  </sheetPr>
  <dimension ref="A1:BE48"/>
  <sheetViews>
    <sheetView showGridLines="0" topLeftCell="AK17" zoomScale="85" zoomScaleNormal="85"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17</v>
      </c>
      <c r="F2" s="81" t="s">
        <v>90</v>
      </c>
      <c r="G2" s="81"/>
      <c r="H2" s="22">
        <v>151751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557</v>
      </c>
      <c r="J10" s="62">
        <v>803</v>
      </c>
      <c r="K10" s="62">
        <v>707</v>
      </c>
      <c r="L10" s="62">
        <v>112</v>
      </c>
      <c r="M10" s="25">
        <v>503</v>
      </c>
      <c r="N10" s="25">
        <v>525</v>
      </c>
      <c r="O10" s="25">
        <v>479</v>
      </c>
      <c r="P10" s="25">
        <v>491</v>
      </c>
      <c r="Q10" s="25">
        <v>376</v>
      </c>
      <c r="R10" s="25">
        <v>49</v>
      </c>
      <c r="S10" s="25">
        <v>274</v>
      </c>
      <c r="T10" s="25">
        <v>233</v>
      </c>
      <c r="U10" s="25">
        <v>368</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557</v>
      </c>
      <c r="J11" s="63">
        <v>803</v>
      </c>
      <c r="K11" s="63">
        <v>707</v>
      </c>
      <c r="L11" s="63">
        <v>112</v>
      </c>
      <c r="M11" s="45">
        <v>503</v>
      </c>
      <c r="N11" s="45">
        <v>525</v>
      </c>
      <c r="O11" s="45">
        <v>479</v>
      </c>
      <c r="P11" s="45">
        <v>491</v>
      </c>
      <c r="Q11" s="45">
        <v>376</v>
      </c>
      <c r="R11" s="45">
        <v>49</v>
      </c>
      <c r="S11" s="45">
        <v>274</v>
      </c>
      <c r="T11" s="45">
        <v>233</v>
      </c>
      <c r="U11" s="45">
        <v>368</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v>0</v>
      </c>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556</v>
      </c>
      <c r="J13" s="62">
        <v>802</v>
      </c>
      <c r="K13" s="62">
        <v>705</v>
      </c>
      <c r="L13" s="62">
        <v>112</v>
      </c>
      <c r="M13" s="25">
        <v>493</v>
      </c>
      <c r="N13" s="25">
        <v>520</v>
      </c>
      <c r="O13" s="25">
        <v>478</v>
      </c>
      <c r="P13" s="25">
        <v>490</v>
      </c>
      <c r="Q13" s="25">
        <v>376</v>
      </c>
      <c r="R13" s="25">
        <v>49</v>
      </c>
      <c r="S13" s="25">
        <v>273</v>
      </c>
      <c r="T13" s="25">
        <v>232</v>
      </c>
      <c r="U13" s="25">
        <v>368</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0.99580062077779807</v>
      </c>
    </row>
    <row r="14" spans="1:57" s="3" customFormat="1" ht="50.1" customHeight="1" thickTop="1" thickBot="1">
      <c r="A14" s="132"/>
      <c r="B14" s="134"/>
      <c r="C14" s="131"/>
      <c r="D14" s="135"/>
      <c r="E14" s="131"/>
      <c r="F14" s="136"/>
      <c r="G14" s="137"/>
      <c r="H14" s="27" t="str">
        <f>'PANEL DE CONTROL DISTRITAL'!H13</f>
        <v>Número de trámites aplicados</v>
      </c>
      <c r="I14" s="63">
        <v>557</v>
      </c>
      <c r="J14" s="63">
        <v>803</v>
      </c>
      <c r="K14" s="63">
        <v>707</v>
      </c>
      <c r="L14" s="63">
        <v>112</v>
      </c>
      <c r="M14" s="45">
        <v>503</v>
      </c>
      <c r="N14" s="45">
        <v>525</v>
      </c>
      <c r="O14" s="45">
        <v>479</v>
      </c>
      <c r="P14" s="45">
        <v>491</v>
      </c>
      <c r="Q14" s="45">
        <v>376</v>
      </c>
      <c r="R14" s="45">
        <v>49</v>
      </c>
      <c r="S14" s="45">
        <v>274</v>
      </c>
      <c r="T14" s="45">
        <v>233</v>
      </c>
      <c r="U14" s="45">
        <v>368</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557</v>
      </c>
      <c r="J16" s="62">
        <v>803</v>
      </c>
      <c r="K16" s="62">
        <v>707</v>
      </c>
      <c r="L16" s="62">
        <v>112</v>
      </c>
      <c r="M16" s="25">
        <v>503</v>
      </c>
      <c r="N16" s="25">
        <v>525</v>
      </c>
      <c r="O16" s="25">
        <v>479</v>
      </c>
      <c r="P16" s="25">
        <v>491</v>
      </c>
      <c r="Q16" s="25">
        <v>376</v>
      </c>
      <c r="R16" s="25">
        <v>49</v>
      </c>
      <c r="S16" s="25">
        <v>274</v>
      </c>
      <c r="T16" s="25">
        <v>233</v>
      </c>
      <c r="U16" s="25">
        <v>368</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557</v>
      </c>
      <c r="J17" s="63">
        <v>803</v>
      </c>
      <c r="K17" s="63">
        <v>707</v>
      </c>
      <c r="L17" s="63">
        <v>112</v>
      </c>
      <c r="M17" s="45">
        <v>503</v>
      </c>
      <c r="N17" s="45">
        <v>525</v>
      </c>
      <c r="O17" s="45">
        <v>479</v>
      </c>
      <c r="P17" s="45">
        <v>491</v>
      </c>
      <c r="Q17" s="45">
        <v>376</v>
      </c>
      <c r="R17" s="45">
        <v>49</v>
      </c>
      <c r="S17" s="45">
        <v>274</v>
      </c>
      <c r="T17" s="45">
        <v>233</v>
      </c>
      <c r="U17" s="45">
        <v>368</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1225</v>
      </c>
      <c r="J19" s="64">
        <v>3408</v>
      </c>
      <c r="K19" s="62">
        <v>980</v>
      </c>
      <c r="L19" s="62">
        <v>234</v>
      </c>
      <c r="M19" s="25">
        <v>663</v>
      </c>
      <c r="N19" s="25">
        <v>548</v>
      </c>
      <c r="O19" s="25">
        <v>468</v>
      </c>
      <c r="P19" s="25">
        <v>493</v>
      </c>
      <c r="Q19" s="25">
        <v>418</v>
      </c>
      <c r="R19" s="25">
        <v>94</v>
      </c>
      <c r="S19" s="25">
        <v>286</v>
      </c>
      <c r="T19" s="25">
        <v>200</v>
      </c>
      <c r="U19" s="25">
        <v>388</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1225</v>
      </c>
      <c r="J20" s="65">
        <v>3408</v>
      </c>
      <c r="K20" s="63">
        <v>980</v>
      </c>
      <c r="L20" s="63">
        <v>234</v>
      </c>
      <c r="M20" s="45">
        <v>663</v>
      </c>
      <c r="N20" s="45">
        <v>548</v>
      </c>
      <c r="O20" s="45">
        <v>468</v>
      </c>
      <c r="P20" s="45">
        <v>493</v>
      </c>
      <c r="Q20" s="45">
        <v>418</v>
      </c>
      <c r="R20" s="45">
        <v>94</v>
      </c>
      <c r="S20" s="45">
        <v>286</v>
      </c>
      <c r="T20" s="45">
        <v>200</v>
      </c>
      <c r="U20" s="45">
        <v>388</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2709</v>
      </c>
      <c r="J22" s="64">
        <v>3888</v>
      </c>
      <c r="K22" s="64">
        <v>3312</v>
      </c>
      <c r="L22" s="64">
        <v>3080</v>
      </c>
      <c r="M22" s="25">
        <v>2487</v>
      </c>
      <c r="N22" s="25">
        <v>1824</v>
      </c>
      <c r="O22" s="25">
        <v>1383</v>
      </c>
      <c r="P22" s="25">
        <v>1140</v>
      </c>
      <c r="Q22" s="25">
        <v>727</v>
      </c>
      <c r="R22" s="25">
        <v>716</v>
      </c>
      <c r="S22" s="25">
        <v>770</v>
      </c>
      <c r="T22" s="25">
        <v>575</v>
      </c>
      <c r="U22" s="25">
        <v>672</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2709</v>
      </c>
      <c r="J23" s="65">
        <v>3888</v>
      </c>
      <c r="K23" s="65">
        <v>3312</v>
      </c>
      <c r="L23" s="65">
        <v>3080</v>
      </c>
      <c r="M23" s="45">
        <v>2487</v>
      </c>
      <c r="N23" s="45">
        <v>1824</v>
      </c>
      <c r="O23" s="45">
        <v>1383</v>
      </c>
      <c r="P23" s="45">
        <v>1140</v>
      </c>
      <c r="Q23" s="45">
        <v>727</v>
      </c>
      <c r="R23" s="45">
        <v>716</v>
      </c>
      <c r="S23" s="45">
        <v>770</v>
      </c>
      <c r="T23" s="45">
        <v>575</v>
      </c>
      <c r="U23" s="45">
        <v>672</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1273</v>
      </c>
      <c r="J25" s="64">
        <v>2229</v>
      </c>
      <c r="K25" s="64">
        <v>1542</v>
      </c>
      <c r="L25" s="62">
        <v>466</v>
      </c>
      <c r="M25" s="25">
        <v>1256</v>
      </c>
      <c r="N25" s="25">
        <v>1211</v>
      </c>
      <c r="O25" s="25">
        <v>843</v>
      </c>
      <c r="P25" s="25">
        <v>735</v>
      </c>
      <c r="Q25" s="25">
        <v>464</v>
      </c>
      <c r="R25" s="25">
        <v>105</v>
      </c>
      <c r="S25" s="25">
        <v>232</v>
      </c>
      <c r="T25" s="25">
        <v>389</v>
      </c>
      <c r="U25" s="25">
        <v>291</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1273</v>
      </c>
      <c r="J26" s="65">
        <v>2229</v>
      </c>
      <c r="K26" s="65">
        <v>1542</v>
      </c>
      <c r="L26" s="63">
        <v>466</v>
      </c>
      <c r="M26" s="45">
        <v>1256</v>
      </c>
      <c r="N26" s="45">
        <v>1211</v>
      </c>
      <c r="O26" s="45">
        <v>843</v>
      </c>
      <c r="P26" s="45">
        <v>735</v>
      </c>
      <c r="Q26" s="45">
        <v>464</v>
      </c>
      <c r="R26" s="45">
        <v>105</v>
      </c>
      <c r="S26" s="45">
        <v>232</v>
      </c>
      <c r="T26" s="45">
        <v>389</v>
      </c>
      <c r="U26" s="45">
        <v>291</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781" priority="18" operator="greaterThan">
      <formula>95%</formula>
    </cfRule>
    <cfRule type="cellIs" dxfId="780" priority="19" operator="greaterThanOrEqual">
      <formula>90%</formula>
    </cfRule>
    <cfRule type="cellIs" dxfId="779" priority="20" operator="lessThan">
      <formula>89.99%</formula>
    </cfRule>
  </conditionalFormatting>
  <conditionalFormatting sqref="AS13">
    <cfRule type="cellIs" dxfId="778" priority="15" operator="greaterThan">
      <formula>95%</formula>
    </cfRule>
    <cfRule type="cellIs" dxfId="777" priority="16" operator="greaterThanOrEqual">
      <formula>90%</formula>
    </cfRule>
    <cfRule type="cellIs" dxfId="776" priority="17" operator="lessThan">
      <formula>89.99%</formula>
    </cfRule>
  </conditionalFormatting>
  <conditionalFormatting sqref="AS16">
    <cfRule type="cellIs" dxfId="775" priority="12" operator="greaterThan">
      <formula>95%</formula>
    </cfRule>
    <cfRule type="cellIs" dxfId="774" priority="13" operator="greaterThanOrEqual">
      <formula>90%</formula>
    </cfRule>
    <cfRule type="cellIs" dxfId="773" priority="14" operator="lessThan">
      <formula>89.99%</formula>
    </cfRule>
  </conditionalFormatting>
  <conditionalFormatting sqref="AS19">
    <cfRule type="cellIs" dxfId="772" priority="9" operator="greaterThan">
      <formula>95%</formula>
    </cfRule>
    <cfRule type="cellIs" dxfId="771" priority="10" operator="greaterThanOrEqual">
      <formula>90%</formula>
    </cfRule>
    <cfRule type="cellIs" dxfId="770" priority="11" operator="lessThan">
      <formula>89.99%</formula>
    </cfRule>
  </conditionalFormatting>
  <conditionalFormatting sqref="AS22">
    <cfRule type="cellIs" dxfId="769" priority="1" operator="greaterThanOrEqual">
      <formula>100%</formula>
    </cfRule>
    <cfRule type="cellIs" dxfId="768" priority="2" operator="lessThan">
      <formula>99.99%</formula>
    </cfRule>
  </conditionalFormatting>
  <conditionalFormatting sqref="AS25">
    <cfRule type="cellIs" dxfId="767" priority="3" operator="greaterThan">
      <formula>95%</formula>
    </cfRule>
    <cfRule type="cellIs" dxfId="766" priority="4" operator="greaterThanOrEqual">
      <formula>90%</formula>
    </cfRule>
    <cfRule type="cellIs" dxfId="765" priority="5" operator="lessThan">
      <formula>89.99%</formula>
    </cfRule>
  </conditionalFormatting>
  <conditionalFormatting sqref="I21:AR21">
    <cfRule type="colorScale" priority="103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0B5828F-745B-47BF-87D4-4C0D877A3AF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D5C070-94FC-41CB-8A93-6BF05F979CBD}">
  <sheetPr>
    <tabColor theme="4" tint="-0.499984740745262"/>
  </sheetPr>
  <dimension ref="A1:BE48"/>
  <sheetViews>
    <sheetView showGridLines="0" topLeftCell="R10" zoomScale="85" zoomScaleNormal="85"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18</v>
      </c>
      <c r="F2" s="81" t="s">
        <v>90</v>
      </c>
      <c r="G2" s="81"/>
      <c r="H2" s="22">
        <v>151851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525</v>
      </c>
      <c r="J10" s="62">
        <v>621</v>
      </c>
      <c r="K10" s="62">
        <v>483</v>
      </c>
      <c r="L10" s="62">
        <v>76</v>
      </c>
      <c r="M10" s="25">
        <v>242</v>
      </c>
      <c r="N10" s="25">
        <v>338</v>
      </c>
      <c r="O10" s="25">
        <v>298</v>
      </c>
      <c r="P10" s="25">
        <v>278</v>
      </c>
      <c r="Q10" s="25">
        <v>255</v>
      </c>
      <c r="R10" s="25">
        <v>30</v>
      </c>
      <c r="S10" s="25">
        <v>158</v>
      </c>
      <c r="T10" s="25">
        <v>187</v>
      </c>
      <c r="U10" s="25">
        <v>259</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525</v>
      </c>
      <c r="J11" s="63">
        <v>621</v>
      </c>
      <c r="K11" s="63">
        <v>483</v>
      </c>
      <c r="L11" s="63">
        <v>76</v>
      </c>
      <c r="M11" s="45">
        <v>242</v>
      </c>
      <c r="N11" s="45">
        <v>338</v>
      </c>
      <c r="O11" s="45">
        <v>298</v>
      </c>
      <c r="P11" s="45">
        <v>278</v>
      </c>
      <c r="Q11" s="45">
        <v>255</v>
      </c>
      <c r="R11" s="45">
        <v>30</v>
      </c>
      <c r="S11" s="45">
        <v>158</v>
      </c>
      <c r="T11" s="45">
        <v>187</v>
      </c>
      <c r="U11" s="45">
        <v>259</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524</v>
      </c>
      <c r="J13" s="62">
        <v>620</v>
      </c>
      <c r="K13" s="62">
        <v>483</v>
      </c>
      <c r="L13" s="62">
        <v>76</v>
      </c>
      <c r="M13" s="25">
        <v>242</v>
      </c>
      <c r="N13" s="25">
        <v>338</v>
      </c>
      <c r="O13" s="25">
        <v>298</v>
      </c>
      <c r="P13" s="25">
        <v>278</v>
      </c>
      <c r="Q13" s="25">
        <v>255</v>
      </c>
      <c r="R13" s="25">
        <v>30</v>
      </c>
      <c r="S13" s="25">
        <v>158</v>
      </c>
      <c r="T13" s="25">
        <v>187</v>
      </c>
      <c r="U13" s="25">
        <v>259</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0.99946666666666661</v>
      </c>
    </row>
    <row r="14" spans="1:57" s="3" customFormat="1" ht="50.1" customHeight="1" thickTop="1" thickBot="1">
      <c r="A14" s="132"/>
      <c r="B14" s="134"/>
      <c r="C14" s="131"/>
      <c r="D14" s="135"/>
      <c r="E14" s="131"/>
      <c r="F14" s="136"/>
      <c r="G14" s="137"/>
      <c r="H14" s="27" t="str">
        <f>'PANEL DE CONTROL DISTRITAL'!H13</f>
        <v>Número de trámites aplicados</v>
      </c>
      <c r="I14" s="63">
        <v>525</v>
      </c>
      <c r="J14" s="63">
        <v>621</v>
      </c>
      <c r="K14" s="63">
        <v>483</v>
      </c>
      <c r="L14" s="63">
        <v>76</v>
      </c>
      <c r="M14" s="45">
        <v>242</v>
      </c>
      <c r="N14" s="45">
        <v>338</v>
      </c>
      <c r="O14" s="45">
        <v>298</v>
      </c>
      <c r="P14" s="45">
        <v>278</v>
      </c>
      <c r="Q14" s="45">
        <v>255</v>
      </c>
      <c r="R14" s="45">
        <v>30</v>
      </c>
      <c r="S14" s="45">
        <v>158</v>
      </c>
      <c r="T14" s="45">
        <v>187</v>
      </c>
      <c r="U14" s="45">
        <v>259</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525</v>
      </c>
      <c r="J16" s="62">
        <v>621</v>
      </c>
      <c r="K16" s="62">
        <v>483</v>
      </c>
      <c r="L16" s="62">
        <v>76</v>
      </c>
      <c r="M16" s="25">
        <v>242</v>
      </c>
      <c r="N16" s="25">
        <v>338</v>
      </c>
      <c r="O16" s="25">
        <v>298</v>
      </c>
      <c r="P16" s="25">
        <v>278</v>
      </c>
      <c r="Q16" s="25">
        <v>255</v>
      </c>
      <c r="R16" s="25">
        <v>30</v>
      </c>
      <c r="S16" s="25">
        <v>158</v>
      </c>
      <c r="T16" s="25">
        <v>187</v>
      </c>
      <c r="U16" s="25">
        <v>259</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525</v>
      </c>
      <c r="J17" s="63">
        <v>621</v>
      </c>
      <c r="K17" s="63">
        <v>483</v>
      </c>
      <c r="L17" s="63">
        <v>76</v>
      </c>
      <c r="M17" s="45">
        <v>242</v>
      </c>
      <c r="N17" s="45">
        <v>338</v>
      </c>
      <c r="O17" s="45">
        <v>298</v>
      </c>
      <c r="P17" s="45">
        <v>278</v>
      </c>
      <c r="Q17" s="45">
        <v>255</v>
      </c>
      <c r="R17" s="45">
        <v>30</v>
      </c>
      <c r="S17" s="45">
        <v>158</v>
      </c>
      <c r="T17" s="45">
        <v>187</v>
      </c>
      <c r="U17" s="45">
        <v>259</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691</v>
      </c>
      <c r="J19" s="64">
        <v>2041</v>
      </c>
      <c r="K19" s="62">
        <v>748</v>
      </c>
      <c r="L19" s="62">
        <v>158</v>
      </c>
      <c r="M19" s="25">
        <v>408</v>
      </c>
      <c r="N19" s="25">
        <v>286</v>
      </c>
      <c r="O19" s="25">
        <v>308</v>
      </c>
      <c r="P19" s="25">
        <v>309</v>
      </c>
      <c r="Q19" s="25">
        <v>250</v>
      </c>
      <c r="R19" s="25">
        <v>59</v>
      </c>
      <c r="S19" s="25">
        <v>175</v>
      </c>
      <c r="T19" s="25">
        <v>124</v>
      </c>
      <c r="U19" s="25">
        <v>290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691</v>
      </c>
      <c r="J20" s="65">
        <v>2041</v>
      </c>
      <c r="K20" s="63">
        <v>748</v>
      </c>
      <c r="L20" s="63">
        <v>158</v>
      </c>
      <c r="M20" s="45">
        <v>408</v>
      </c>
      <c r="N20" s="45">
        <v>286</v>
      </c>
      <c r="O20" s="45">
        <v>308</v>
      </c>
      <c r="P20" s="45">
        <v>309</v>
      </c>
      <c r="Q20" s="45">
        <v>250</v>
      </c>
      <c r="R20" s="45">
        <v>59</v>
      </c>
      <c r="S20" s="45">
        <v>175</v>
      </c>
      <c r="T20" s="45">
        <v>124</v>
      </c>
      <c r="U20" s="45">
        <v>290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1676</v>
      </c>
      <c r="J22" s="64">
        <v>2260</v>
      </c>
      <c r="K22" s="64">
        <v>2202</v>
      </c>
      <c r="L22" s="64">
        <v>1990</v>
      </c>
      <c r="M22" s="25">
        <v>1556</v>
      </c>
      <c r="N22" s="25">
        <v>1265</v>
      </c>
      <c r="O22" s="25">
        <v>1000</v>
      </c>
      <c r="P22" s="25">
        <v>838</v>
      </c>
      <c r="Q22" s="25">
        <v>438</v>
      </c>
      <c r="R22" s="25">
        <v>463</v>
      </c>
      <c r="S22" s="25">
        <v>418</v>
      </c>
      <c r="T22" s="25">
        <v>372</v>
      </c>
      <c r="U22" s="25">
        <v>411</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1676</v>
      </c>
      <c r="J23" s="65">
        <v>2260</v>
      </c>
      <c r="K23" s="65">
        <v>2202</v>
      </c>
      <c r="L23" s="65">
        <v>1990</v>
      </c>
      <c r="M23" s="45">
        <v>1556</v>
      </c>
      <c r="N23" s="45">
        <v>1265</v>
      </c>
      <c r="O23" s="45">
        <v>1000</v>
      </c>
      <c r="P23" s="45">
        <v>838</v>
      </c>
      <c r="Q23" s="45">
        <v>438</v>
      </c>
      <c r="R23" s="45">
        <v>463</v>
      </c>
      <c r="S23" s="45">
        <v>418</v>
      </c>
      <c r="T23" s="45">
        <v>372</v>
      </c>
      <c r="U23" s="45">
        <v>411</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1229</v>
      </c>
      <c r="J25" s="64">
        <v>1457</v>
      </c>
      <c r="K25" s="62">
        <v>806</v>
      </c>
      <c r="L25" s="62">
        <v>362</v>
      </c>
      <c r="M25" s="25">
        <v>842</v>
      </c>
      <c r="N25" s="25">
        <v>577</v>
      </c>
      <c r="O25" s="25">
        <v>529</v>
      </c>
      <c r="P25" s="25">
        <v>471</v>
      </c>
      <c r="Q25" s="25">
        <v>394</v>
      </c>
      <c r="R25" s="25">
        <v>34</v>
      </c>
      <c r="S25" s="25">
        <v>220</v>
      </c>
      <c r="T25" s="25">
        <v>170</v>
      </c>
      <c r="U25" s="25">
        <v>251</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1229</v>
      </c>
      <c r="J26" s="65">
        <v>1457</v>
      </c>
      <c r="K26" s="63">
        <v>806</v>
      </c>
      <c r="L26" s="63">
        <v>362</v>
      </c>
      <c r="M26" s="45">
        <v>842</v>
      </c>
      <c r="N26" s="45">
        <v>577</v>
      </c>
      <c r="O26" s="45">
        <v>529</v>
      </c>
      <c r="P26" s="45">
        <v>471</v>
      </c>
      <c r="Q26" s="45">
        <v>394</v>
      </c>
      <c r="R26" s="45">
        <v>34</v>
      </c>
      <c r="S26" s="45">
        <v>220</v>
      </c>
      <c r="T26" s="45">
        <v>170</v>
      </c>
      <c r="U26" s="45">
        <v>251</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764" priority="18" operator="greaterThan">
      <formula>95%</formula>
    </cfRule>
    <cfRule type="cellIs" dxfId="763" priority="19" operator="greaterThanOrEqual">
      <formula>90%</formula>
    </cfRule>
    <cfRule type="cellIs" dxfId="762" priority="20" operator="lessThan">
      <formula>89.99%</formula>
    </cfRule>
  </conditionalFormatting>
  <conditionalFormatting sqref="AS13">
    <cfRule type="cellIs" dxfId="761" priority="15" operator="greaterThan">
      <formula>95%</formula>
    </cfRule>
    <cfRule type="cellIs" dxfId="760" priority="16" operator="greaterThanOrEqual">
      <formula>90%</formula>
    </cfRule>
    <cfRule type="cellIs" dxfId="759" priority="17" operator="lessThan">
      <formula>89.99%</formula>
    </cfRule>
  </conditionalFormatting>
  <conditionalFormatting sqref="AS16">
    <cfRule type="cellIs" dxfId="758" priority="12" operator="greaterThan">
      <formula>95%</formula>
    </cfRule>
    <cfRule type="cellIs" dxfId="757" priority="13" operator="greaterThanOrEqual">
      <formula>90%</formula>
    </cfRule>
    <cfRule type="cellIs" dxfId="756" priority="14" operator="lessThan">
      <formula>89.99%</formula>
    </cfRule>
  </conditionalFormatting>
  <conditionalFormatting sqref="AS19">
    <cfRule type="cellIs" dxfId="755" priority="9" operator="greaterThan">
      <formula>95%</formula>
    </cfRule>
    <cfRule type="cellIs" dxfId="754" priority="10" operator="greaterThanOrEqual">
      <formula>90%</formula>
    </cfRule>
    <cfRule type="cellIs" dxfId="753" priority="11" operator="lessThan">
      <formula>89.99%</formula>
    </cfRule>
  </conditionalFormatting>
  <conditionalFormatting sqref="AS22">
    <cfRule type="cellIs" dxfId="752" priority="1" operator="greaterThanOrEqual">
      <formula>100%</formula>
    </cfRule>
    <cfRule type="cellIs" dxfId="751" priority="2" operator="lessThan">
      <formula>99.99%</formula>
    </cfRule>
  </conditionalFormatting>
  <conditionalFormatting sqref="AS25">
    <cfRule type="cellIs" dxfId="750" priority="3" operator="greaterThan">
      <formula>95%</formula>
    </cfRule>
    <cfRule type="cellIs" dxfId="749" priority="4" operator="greaterThanOrEqual">
      <formula>90%</formula>
    </cfRule>
    <cfRule type="cellIs" dxfId="748" priority="5" operator="lessThan">
      <formula>89.99%</formula>
    </cfRule>
  </conditionalFormatting>
  <conditionalFormatting sqref="I21:AR21">
    <cfRule type="colorScale" priority="103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3F4490E-F909-4588-946B-F98FAF97F18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CD9B4B-C83C-42FE-80AB-22A0FD634B32}">
  <sheetPr>
    <tabColor theme="4" tint="-0.499984740745262"/>
  </sheetPr>
  <dimension ref="A1:BE48"/>
  <sheetViews>
    <sheetView showGridLines="0" topLeftCell="F11" zoomScale="85" zoomScaleNormal="85"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18</v>
      </c>
      <c r="F2" s="81" t="s">
        <v>90</v>
      </c>
      <c r="G2" s="81"/>
      <c r="H2" s="22">
        <v>151852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374</v>
      </c>
      <c r="J10" s="62">
        <v>511</v>
      </c>
      <c r="K10" s="62">
        <v>375</v>
      </c>
      <c r="L10" s="62">
        <v>60</v>
      </c>
      <c r="M10" s="25">
        <v>258</v>
      </c>
      <c r="N10" s="25">
        <v>269</v>
      </c>
      <c r="O10" s="25">
        <v>252</v>
      </c>
      <c r="P10" s="25">
        <v>224</v>
      </c>
      <c r="Q10" s="25">
        <v>194</v>
      </c>
      <c r="R10" s="25">
        <v>33</v>
      </c>
      <c r="S10" s="25">
        <v>125</v>
      </c>
      <c r="T10" s="25">
        <v>91</v>
      </c>
      <c r="U10" s="25">
        <v>175</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374</v>
      </c>
      <c r="J11" s="63">
        <v>511</v>
      </c>
      <c r="K11" s="63">
        <v>375</v>
      </c>
      <c r="L11" s="63">
        <v>60</v>
      </c>
      <c r="M11" s="45">
        <v>258</v>
      </c>
      <c r="N11" s="45">
        <v>269</v>
      </c>
      <c r="O11" s="45">
        <v>252</v>
      </c>
      <c r="P11" s="45">
        <v>224</v>
      </c>
      <c r="Q11" s="45">
        <v>194</v>
      </c>
      <c r="R11" s="45">
        <v>33</v>
      </c>
      <c r="S11" s="45">
        <v>125</v>
      </c>
      <c r="T11" s="45">
        <v>91</v>
      </c>
      <c r="U11" s="45">
        <v>175</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373</v>
      </c>
      <c r="J13" s="62">
        <v>510</v>
      </c>
      <c r="K13" s="62">
        <v>375</v>
      </c>
      <c r="L13" s="62">
        <v>60</v>
      </c>
      <c r="M13" s="25">
        <v>258</v>
      </c>
      <c r="N13" s="25">
        <v>269</v>
      </c>
      <c r="O13" s="25">
        <v>252</v>
      </c>
      <c r="P13" s="25">
        <v>224</v>
      </c>
      <c r="Q13" s="25">
        <v>194</v>
      </c>
      <c r="R13" s="25">
        <v>33</v>
      </c>
      <c r="S13" s="25">
        <v>125</v>
      </c>
      <c r="T13" s="25">
        <v>91</v>
      </c>
      <c r="U13" s="25">
        <v>177</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374</v>
      </c>
      <c r="J14" s="63">
        <v>511</v>
      </c>
      <c r="K14" s="63">
        <v>375</v>
      </c>
      <c r="L14" s="63">
        <v>60</v>
      </c>
      <c r="M14" s="45">
        <v>258</v>
      </c>
      <c r="N14" s="45">
        <v>269</v>
      </c>
      <c r="O14" s="45">
        <v>252</v>
      </c>
      <c r="P14" s="45">
        <v>224</v>
      </c>
      <c r="Q14" s="45">
        <v>194</v>
      </c>
      <c r="R14" s="45">
        <v>33</v>
      </c>
      <c r="S14" s="45">
        <v>125</v>
      </c>
      <c r="T14" s="45">
        <v>91</v>
      </c>
      <c r="U14" s="45">
        <v>175</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374</v>
      </c>
      <c r="J16" s="62">
        <v>511</v>
      </c>
      <c r="K16" s="62">
        <v>375</v>
      </c>
      <c r="L16" s="62">
        <v>60</v>
      </c>
      <c r="M16" s="25">
        <v>258</v>
      </c>
      <c r="N16" s="25">
        <v>269</v>
      </c>
      <c r="O16" s="25">
        <v>252</v>
      </c>
      <c r="P16" s="25">
        <v>224</v>
      </c>
      <c r="Q16" s="25">
        <v>194</v>
      </c>
      <c r="R16" s="25">
        <v>33</v>
      </c>
      <c r="S16" s="25">
        <v>125</v>
      </c>
      <c r="T16" s="25">
        <v>91</v>
      </c>
      <c r="U16" s="25">
        <v>175</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374</v>
      </c>
      <c r="J17" s="63">
        <v>511</v>
      </c>
      <c r="K17" s="63">
        <v>375</v>
      </c>
      <c r="L17" s="63">
        <v>60</v>
      </c>
      <c r="M17" s="45">
        <v>258</v>
      </c>
      <c r="N17" s="45">
        <v>269</v>
      </c>
      <c r="O17" s="45">
        <v>252</v>
      </c>
      <c r="P17" s="45">
        <v>224</v>
      </c>
      <c r="Q17" s="45">
        <v>194</v>
      </c>
      <c r="R17" s="45">
        <v>33</v>
      </c>
      <c r="S17" s="45">
        <v>125</v>
      </c>
      <c r="T17" s="45">
        <v>91</v>
      </c>
      <c r="U17" s="45">
        <v>175</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261</v>
      </c>
      <c r="J19" s="64" t="s">
        <v>138</v>
      </c>
      <c r="K19" s="62">
        <v>601</v>
      </c>
      <c r="L19" s="62">
        <v>0</v>
      </c>
      <c r="M19" s="25">
        <v>483</v>
      </c>
      <c r="N19" s="25">
        <v>260</v>
      </c>
      <c r="O19" s="25">
        <v>273</v>
      </c>
      <c r="P19" s="25">
        <v>218</v>
      </c>
      <c r="Q19" s="25">
        <v>216</v>
      </c>
      <c r="R19" s="25">
        <v>40</v>
      </c>
      <c r="S19" s="25">
        <v>146</v>
      </c>
      <c r="T19" s="25">
        <v>84</v>
      </c>
      <c r="U19" s="25">
        <v>175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261</v>
      </c>
      <c r="J20" s="65" t="s">
        <v>138</v>
      </c>
      <c r="K20" s="63">
        <v>601</v>
      </c>
      <c r="L20" s="63">
        <v>0</v>
      </c>
      <c r="M20" s="45">
        <v>483</v>
      </c>
      <c r="N20" s="45">
        <v>260</v>
      </c>
      <c r="O20" s="45">
        <v>273</v>
      </c>
      <c r="P20" s="45">
        <v>218</v>
      </c>
      <c r="Q20" s="45">
        <v>216</v>
      </c>
      <c r="R20" s="45">
        <v>40</v>
      </c>
      <c r="S20" s="45">
        <v>146</v>
      </c>
      <c r="T20" s="45">
        <v>84</v>
      </c>
      <c r="U20" s="45">
        <v>175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738</v>
      </c>
      <c r="J22" s="64" t="s">
        <v>139</v>
      </c>
      <c r="K22" s="64" t="s">
        <v>140</v>
      </c>
      <c r="L22" s="62">
        <v>979</v>
      </c>
      <c r="M22" s="25">
        <v>778</v>
      </c>
      <c r="N22" s="25">
        <v>498</v>
      </c>
      <c r="O22" s="25">
        <v>342</v>
      </c>
      <c r="P22" s="25">
        <v>303</v>
      </c>
      <c r="Q22" s="25">
        <v>248</v>
      </c>
      <c r="R22" s="25">
        <v>268</v>
      </c>
      <c r="S22" s="25">
        <v>204</v>
      </c>
      <c r="T22" s="25">
        <v>167</v>
      </c>
      <c r="U22" s="25">
        <v>222</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738</v>
      </c>
      <c r="J23" s="65" t="s">
        <v>139</v>
      </c>
      <c r="K23" s="65" t="s">
        <v>140</v>
      </c>
      <c r="L23" s="63">
        <v>979</v>
      </c>
      <c r="M23" s="45">
        <v>778</v>
      </c>
      <c r="N23" s="45">
        <v>498</v>
      </c>
      <c r="O23" s="45">
        <v>342</v>
      </c>
      <c r="P23" s="45">
        <v>303</v>
      </c>
      <c r="Q23" s="45">
        <v>248</v>
      </c>
      <c r="R23" s="45">
        <v>268</v>
      </c>
      <c r="S23" s="45">
        <v>204</v>
      </c>
      <c r="T23" s="45">
        <v>167</v>
      </c>
      <c r="U23" s="45">
        <v>222</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918</v>
      </c>
      <c r="J25" s="64">
        <v>1136</v>
      </c>
      <c r="K25" s="62">
        <v>675</v>
      </c>
      <c r="L25" s="62">
        <v>286</v>
      </c>
      <c r="M25" s="25">
        <v>684</v>
      </c>
      <c r="N25" s="25">
        <v>538</v>
      </c>
      <c r="O25" s="25">
        <v>414</v>
      </c>
      <c r="P25" s="25">
        <v>257</v>
      </c>
      <c r="Q25" s="25">
        <v>165</v>
      </c>
      <c r="R25" s="25">
        <v>20</v>
      </c>
      <c r="S25" s="25">
        <v>210</v>
      </c>
      <c r="T25" s="25">
        <v>121</v>
      </c>
      <c r="U25" s="25">
        <v>120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918</v>
      </c>
      <c r="J26" s="65">
        <v>1136</v>
      </c>
      <c r="K26" s="63">
        <v>675</v>
      </c>
      <c r="L26" s="63">
        <v>286</v>
      </c>
      <c r="M26" s="45">
        <v>684</v>
      </c>
      <c r="N26" s="45">
        <v>538</v>
      </c>
      <c r="O26" s="45">
        <v>414</v>
      </c>
      <c r="P26" s="45">
        <v>257</v>
      </c>
      <c r="Q26" s="45">
        <v>165</v>
      </c>
      <c r="R26" s="45">
        <v>20</v>
      </c>
      <c r="S26" s="45">
        <v>210</v>
      </c>
      <c r="T26" s="45">
        <v>121</v>
      </c>
      <c r="U26" s="45">
        <v>120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747" priority="18" operator="greaterThan">
      <formula>95%</formula>
    </cfRule>
    <cfRule type="cellIs" dxfId="746" priority="19" operator="greaterThanOrEqual">
      <formula>90%</formula>
    </cfRule>
    <cfRule type="cellIs" dxfId="745" priority="20" operator="lessThan">
      <formula>89.99%</formula>
    </cfRule>
  </conditionalFormatting>
  <conditionalFormatting sqref="AS13">
    <cfRule type="cellIs" dxfId="744" priority="15" operator="greaterThan">
      <formula>95%</formula>
    </cfRule>
    <cfRule type="cellIs" dxfId="743" priority="16" operator="greaterThanOrEqual">
      <formula>90%</formula>
    </cfRule>
    <cfRule type="cellIs" dxfId="742" priority="17" operator="lessThan">
      <formula>89.99%</formula>
    </cfRule>
  </conditionalFormatting>
  <conditionalFormatting sqref="AS16">
    <cfRule type="cellIs" dxfId="741" priority="12" operator="greaterThan">
      <formula>95%</formula>
    </cfRule>
    <cfRule type="cellIs" dxfId="740" priority="13" operator="greaterThanOrEqual">
      <formula>90%</formula>
    </cfRule>
    <cfRule type="cellIs" dxfId="739" priority="14" operator="lessThan">
      <formula>89.99%</formula>
    </cfRule>
  </conditionalFormatting>
  <conditionalFormatting sqref="AS19">
    <cfRule type="cellIs" dxfId="738" priority="9" operator="greaterThan">
      <formula>95%</formula>
    </cfRule>
    <cfRule type="cellIs" dxfId="737" priority="10" operator="greaterThanOrEqual">
      <formula>90%</formula>
    </cfRule>
    <cfRule type="cellIs" dxfId="736" priority="11" operator="lessThan">
      <formula>89.99%</formula>
    </cfRule>
  </conditionalFormatting>
  <conditionalFormatting sqref="AS22">
    <cfRule type="cellIs" dxfId="735" priority="1" operator="greaterThanOrEqual">
      <formula>100%</formula>
    </cfRule>
    <cfRule type="cellIs" dxfId="734" priority="2" operator="lessThan">
      <formula>99.99%</formula>
    </cfRule>
  </conditionalFormatting>
  <conditionalFormatting sqref="AS25">
    <cfRule type="cellIs" dxfId="733" priority="3" operator="greaterThan">
      <formula>95%</formula>
    </cfRule>
    <cfRule type="cellIs" dxfId="732" priority="4" operator="greaterThanOrEqual">
      <formula>90%</formula>
    </cfRule>
    <cfRule type="cellIs" dxfId="731" priority="5" operator="lessThan">
      <formula>89.99%</formula>
    </cfRule>
  </conditionalFormatting>
  <conditionalFormatting sqref="I21:AR21">
    <cfRule type="colorScale" priority="103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57F503FF-EE77-48FF-877F-E0A730D1523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12E2A-ADD1-4876-B414-4BFB9A3AE828}">
  <sheetPr>
    <tabColor theme="4" tint="-0.499984740745262"/>
  </sheetPr>
  <dimension ref="A1:BE48"/>
  <sheetViews>
    <sheetView showGridLines="0" topLeftCell="AK5" zoomScale="85" zoomScaleNormal="85" workbookViewId="0">
      <selection activeCell="U10" sqref="U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18</v>
      </c>
      <c r="F2" s="81" t="s">
        <v>90</v>
      </c>
      <c r="G2" s="81"/>
      <c r="H2" s="22">
        <v>151853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74</v>
      </c>
      <c r="J10" s="62">
        <v>107</v>
      </c>
      <c r="K10" s="62">
        <v>38</v>
      </c>
      <c r="L10" s="62">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74</v>
      </c>
      <c r="J11" s="63">
        <v>107</v>
      </c>
      <c r="K11" s="63">
        <v>38</v>
      </c>
      <c r="L11" s="63">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74</v>
      </c>
      <c r="J13" s="62">
        <v>107</v>
      </c>
      <c r="K13" s="62">
        <v>38</v>
      </c>
      <c r="L13" s="62">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74</v>
      </c>
      <c r="J14" s="63">
        <v>107</v>
      </c>
      <c r="K14" s="63">
        <v>38</v>
      </c>
      <c r="L14" s="63">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74</v>
      </c>
      <c r="J16" s="62">
        <v>107</v>
      </c>
      <c r="K16" s="62">
        <v>38</v>
      </c>
      <c r="L16" s="62">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74</v>
      </c>
      <c r="J17" s="63">
        <v>107</v>
      </c>
      <c r="K17" s="63">
        <v>38</v>
      </c>
      <c r="L17" s="63">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466</v>
      </c>
      <c r="J19" s="62">
        <v>579</v>
      </c>
      <c r="K19" s="62">
        <v>88</v>
      </c>
      <c r="L19" s="62">
        <v>25</v>
      </c>
      <c r="M19" s="25">
        <v>28</v>
      </c>
      <c r="N19" s="25">
        <v>1</v>
      </c>
      <c r="O19" s="25">
        <v>1</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466</v>
      </c>
      <c r="J20" s="63">
        <v>579</v>
      </c>
      <c r="K20" s="63">
        <v>88</v>
      </c>
      <c r="L20" s="63">
        <v>25</v>
      </c>
      <c r="M20" s="45">
        <v>28</v>
      </c>
      <c r="N20" s="45">
        <v>1</v>
      </c>
      <c r="O20" s="45">
        <v>1</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507</v>
      </c>
      <c r="J22" s="62">
        <v>947</v>
      </c>
      <c r="K22" s="62">
        <v>916</v>
      </c>
      <c r="L22" s="62">
        <v>875</v>
      </c>
      <c r="M22" s="25">
        <v>444</v>
      </c>
      <c r="N22" s="25">
        <v>268</v>
      </c>
      <c r="O22" s="25">
        <v>132</v>
      </c>
      <c r="P22" s="25">
        <v>67</v>
      </c>
      <c r="Q22" s="25">
        <v>0</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507</v>
      </c>
      <c r="J23" s="63">
        <v>947</v>
      </c>
      <c r="K23" s="63">
        <v>916</v>
      </c>
      <c r="L23" s="63">
        <v>875</v>
      </c>
      <c r="M23" s="45">
        <v>444</v>
      </c>
      <c r="N23" s="45">
        <v>268</v>
      </c>
      <c r="O23" s="45">
        <v>132</v>
      </c>
      <c r="P23" s="45">
        <v>67</v>
      </c>
      <c r="Q23" s="45">
        <v>0</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230</v>
      </c>
      <c r="J25" s="62">
        <v>139</v>
      </c>
      <c r="K25" s="62">
        <v>119</v>
      </c>
      <c r="L25" s="62">
        <v>64</v>
      </c>
      <c r="M25" s="25">
        <v>465</v>
      </c>
      <c r="N25" s="25">
        <v>177</v>
      </c>
      <c r="O25" s="25">
        <v>132</v>
      </c>
      <c r="P25" s="25">
        <v>65</v>
      </c>
      <c r="Q25" s="25">
        <v>32</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230</v>
      </c>
      <c r="J26" s="63">
        <v>139</v>
      </c>
      <c r="K26" s="63">
        <v>119</v>
      </c>
      <c r="L26" s="63">
        <v>64</v>
      </c>
      <c r="M26" s="45">
        <v>465</v>
      </c>
      <c r="N26" s="45">
        <v>177</v>
      </c>
      <c r="O26" s="45">
        <v>132</v>
      </c>
      <c r="P26" s="45">
        <v>65</v>
      </c>
      <c r="Q26" s="45">
        <v>32</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730" priority="15" operator="greaterThan">
      <formula>95%</formula>
    </cfRule>
    <cfRule type="cellIs" dxfId="729" priority="16" operator="greaterThanOrEqual">
      <formula>90%</formula>
    </cfRule>
    <cfRule type="cellIs" dxfId="728" priority="17" operator="lessThan">
      <formula>89.99%</formula>
    </cfRule>
  </conditionalFormatting>
  <conditionalFormatting sqref="AS13">
    <cfRule type="cellIs" dxfId="727" priority="12" operator="greaterThan">
      <formula>95%</formula>
    </cfRule>
    <cfRule type="cellIs" dxfId="726" priority="13" operator="greaterThanOrEqual">
      <formula>90%</formula>
    </cfRule>
    <cfRule type="cellIs" dxfId="725" priority="14" operator="lessThan">
      <formula>89.99%</formula>
    </cfRule>
  </conditionalFormatting>
  <conditionalFormatting sqref="AS16">
    <cfRule type="cellIs" dxfId="724" priority="9" operator="greaterThan">
      <formula>95%</formula>
    </cfRule>
    <cfRule type="cellIs" dxfId="723" priority="10" operator="greaterThanOrEqual">
      <formula>90%</formula>
    </cfRule>
    <cfRule type="cellIs" dxfId="722" priority="11" operator="lessThan">
      <formula>89.99%</formula>
    </cfRule>
  </conditionalFormatting>
  <conditionalFormatting sqref="AS19">
    <cfRule type="cellIs" dxfId="721" priority="6" operator="greaterThan">
      <formula>95%</formula>
    </cfRule>
    <cfRule type="cellIs" dxfId="720" priority="7" operator="greaterThanOrEqual">
      <formula>90%</formula>
    </cfRule>
    <cfRule type="cellIs" dxfId="719" priority="8" operator="lessThan">
      <formula>89.99%</formula>
    </cfRule>
  </conditionalFormatting>
  <conditionalFormatting sqref="AS22">
    <cfRule type="cellIs" dxfId="718" priority="1" operator="greaterThanOrEqual">
      <formula>100%</formula>
    </cfRule>
    <cfRule type="cellIs" dxfId="717" priority="2" operator="lessThan">
      <formula>99.99%</formula>
    </cfRule>
  </conditionalFormatting>
  <conditionalFormatting sqref="AS25">
    <cfRule type="cellIs" dxfId="716" priority="3" operator="greaterThan">
      <formula>95%</formula>
    </cfRule>
    <cfRule type="cellIs" dxfId="715" priority="4" operator="greaterThanOrEqual">
      <formula>90%</formula>
    </cfRule>
    <cfRule type="cellIs" dxfId="714" priority="5" operator="lessThan">
      <formula>89.99%</formula>
    </cfRule>
  </conditionalFormatting>
  <conditionalFormatting sqref="I21:AR21">
    <cfRule type="colorScale" priority="103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01D1109-773D-4392-9FC0-7DE72F33C60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9A6C3A-8E58-4AE8-BB9C-D3274EDC1BF3}">
  <sheetPr>
    <tabColor theme="7" tint="-0.499984740745262"/>
  </sheetPr>
  <dimension ref="A1:BE48"/>
  <sheetViews>
    <sheetView showGridLines="0" topLeftCell="O1" zoomScale="85" zoomScaleNormal="85" workbookViewId="0">
      <selection activeCell="U31" sqref="U31"/>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19</v>
      </c>
      <c r="F2" s="81" t="s">
        <v>90</v>
      </c>
      <c r="G2" s="81"/>
      <c r="H2" s="22">
        <v>151951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904</v>
      </c>
      <c r="J10" s="64">
        <v>1038</v>
      </c>
      <c r="K10" s="62">
        <v>895</v>
      </c>
      <c r="L10" s="62">
        <v>137</v>
      </c>
      <c r="M10" s="25">
        <v>628</v>
      </c>
      <c r="N10" s="25">
        <v>639</v>
      </c>
      <c r="O10" s="25">
        <v>632</v>
      </c>
      <c r="P10" s="25">
        <v>586</v>
      </c>
      <c r="Q10" s="25">
        <v>442</v>
      </c>
      <c r="R10" s="25">
        <v>44</v>
      </c>
      <c r="S10" s="25">
        <v>250</v>
      </c>
      <c r="T10" s="25">
        <v>268</v>
      </c>
      <c r="U10" s="25">
        <v>324</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904</v>
      </c>
      <c r="J11" s="65">
        <v>1038</v>
      </c>
      <c r="K11" s="63">
        <v>895</v>
      </c>
      <c r="L11" s="63">
        <v>137</v>
      </c>
      <c r="M11" s="45">
        <v>628</v>
      </c>
      <c r="N11" s="45">
        <v>639</v>
      </c>
      <c r="O11" s="45">
        <v>632</v>
      </c>
      <c r="P11" s="45">
        <v>586</v>
      </c>
      <c r="Q11" s="45">
        <v>442</v>
      </c>
      <c r="R11" s="45">
        <v>44</v>
      </c>
      <c r="S11" s="45">
        <v>250</v>
      </c>
      <c r="T11" s="45">
        <v>268</v>
      </c>
      <c r="U11" s="45">
        <v>324</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v>0</v>
      </c>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902</v>
      </c>
      <c r="J13" s="64">
        <v>1038</v>
      </c>
      <c r="K13" s="62">
        <v>891</v>
      </c>
      <c r="L13" s="62">
        <v>136</v>
      </c>
      <c r="M13" s="25">
        <v>627</v>
      </c>
      <c r="N13" s="25">
        <v>639</v>
      </c>
      <c r="O13" s="25">
        <v>632</v>
      </c>
      <c r="P13" s="25">
        <v>542</v>
      </c>
      <c r="Q13" s="25">
        <v>442</v>
      </c>
      <c r="R13" s="25">
        <v>44</v>
      </c>
      <c r="S13" s="25">
        <v>250</v>
      </c>
      <c r="T13" s="25">
        <v>268</v>
      </c>
      <c r="U13" s="25">
        <v>324</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0.99233829379696481</v>
      </c>
    </row>
    <row r="14" spans="1:57" s="3" customFormat="1" ht="50.1" customHeight="1" thickTop="1" thickBot="1">
      <c r="A14" s="132"/>
      <c r="B14" s="134"/>
      <c r="C14" s="131"/>
      <c r="D14" s="135"/>
      <c r="E14" s="131"/>
      <c r="F14" s="136"/>
      <c r="G14" s="137"/>
      <c r="H14" s="27" t="str">
        <f>'PANEL DE CONTROL DISTRITAL'!H13</f>
        <v>Número de trámites aplicados</v>
      </c>
      <c r="I14" s="63">
        <v>904</v>
      </c>
      <c r="J14" s="65">
        <v>1038</v>
      </c>
      <c r="K14" s="63">
        <v>895</v>
      </c>
      <c r="L14" s="63">
        <v>137</v>
      </c>
      <c r="M14" s="45">
        <v>628</v>
      </c>
      <c r="N14" s="45">
        <v>639</v>
      </c>
      <c r="O14" s="45">
        <v>632</v>
      </c>
      <c r="P14" s="45">
        <v>586</v>
      </c>
      <c r="Q14" s="45">
        <v>442</v>
      </c>
      <c r="R14" s="45">
        <v>44</v>
      </c>
      <c r="S14" s="45">
        <v>250</v>
      </c>
      <c r="T14" s="45">
        <v>268</v>
      </c>
      <c r="U14" s="45">
        <v>324</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904</v>
      </c>
      <c r="J16" s="64">
        <v>1038</v>
      </c>
      <c r="K16" s="62">
        <v>895</v>
      </c>
      <c r="L16" s="62">
        <v>137</v>
      </c>
      <c r="M16" s="25">
        <v>628</v>
      </c>
      <c r="N16" s="25">
        <v>639</v>
      </c>
      <c r="O16" s="25">
        <v>632</v>
      </c>
      <c r="P16" s="25">
        <v>586</v>
      </c>
      <c r="Q16" s="25">
        <v>442</v>
      </c>
      <c r="R16" s="25">
        <v>44</v>
      </c>
      <c r="S16" s="25">
        <v>250</v>
      </c>
      <c r="T16" s="25">
        <v>268</v>
      </c>
      <c r="U16" s="25">
        <v>324</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904</v>
      </c>
      <c r="J17" s="65">
        <v>1038</v>
      </c>
      <c r="K17" s="63">
        <v>895</v>
      </c>
      <c r="L17" s="63">
        <v>137</v>
      </c>
      <c r="M17" s="45">
        <v>628</v>
      </c>
      <c r="N17" s="45">
        <v>639</v>
      </c>
      <c r="O17" s="45">
        <v>632</v>
      </c>
      <c r="P17" s="45">
        <v>586</v>
      </c>
      <c r="Q17" s="45">
        <v>442</v>
      </c>
      <c r="R17" s="45">
        <v>44</v>
      </c>
      <c r="S17" s="45">
        <v>250</v>
      </c>
      <c r="T17" s="45">
        <v>268</v>
      </c>
      <c r="U17" s="45">
        <v>324</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1814</v>
      </c>
      <c r="J19" s="64">
        <v>4283</v>
      </c>
      <c r="K19" s="64">
        <v>1270</v>
      </c>
      <c r="L19" s="62">
        <v>283</v>
      </c>
      <c r="M19" s="25">
        <v>853</v>
      </c>
      <c r="N19" s="25">
        <v>669</v>
      </c>
      <c r="O19" s="25">
        <v>607</v>
      </c>
      <c r="P19" s="25">
        <v>650</v>
      </c>
      <c r="Q19" s="25">
        <v>475</v>
      </c>
      <c r="R19" s="25">
        <v>89</v>
      </c>
      <c r="S19" s="25">
        <v>309</v>
      </c>
      <c r="T19" s="25">
        <v>180</v>
      </c>
      <c r="U19" s="25">
        <v>397</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1814</v>
      </c>
      <c r="J20" s="65">
        <v>4283</v>
      </c>
      <c r="K20" s="65">
        <v>1270</v>
      </c>
      <c r="L20" s="63">
        <v>283</v>
      </c>
      <c r="M20" s="45">
        <v>853</v>
      </c>
      <c r="N20" s="45">
        <v>669</v>
      </c>
      <c r="O20" s="45">
        <v>607</v>
      </c>
      <c r="P20" s="45">
        <v>650</v>
      </c>
      <c r="Q20" s="45">
        <v>475</v>
      </c>
      <c r="R20" s="45">
        <v>89</v>
      </c>
      <c r="S20" s="45">
        <v>309</v>
      </c>
      <c r="T20" s="45">
        <v>180</v>
      </c>
      <c r="U20" s="45">
        <v>397</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3045</v>
      </c>
      <c r="J22" s="64">
        <v>4281</v>
      </c>
      <c r="K22" s="64">
        <v>3939</v>
      </c>
      <c r="L22" s="64">
        <v>3530</v>
      </c>
      <c r="M22" s="25">
        <v>2815</v>
      </c>
      <c r="N22" s="25">
        <v>2092</v>
      </c>
      <c r="O22" s="25">
        <v>1720</v>
      </c>
      <c r="P22" s="25">
        <v>1576</v>
      </c>
      <c r="Q22" s="25">
        <v>904</v>
      </c>
      <c r="R22" s="25">
        <v>906</v>
      </c>
      <c r="S22" s="25">
        <v>734</v>
      </c>
      <c r="T22" s="25">
        <v>495</v>
      </c>
      <c r="U22" s="25">
        <v>494</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3045</v>
      </c>
      <c r="J23" s="65">
        <v>4281</v>
      </c>
      <c r="K23" s="65">
        <v>3939</v>
      </c>
      <c r="L23" s="65">
        <v>3530</v>
      </c>
      <c r="M23" s="45">
        <v>2815</v>
      </c>
      <c r="N23" s="45">
        <v>2092</v>
      </c>
      <c r="O23" s="45">
        <v>1720</v>
      </c>
      <c r="P23" s="45">
        <v>1576</v>
      </c>
      <c r="Q23" s="45">
        <v>904</v>
      </c>
      <c r="R23" s="45">
        <v>906</v>
      </c>
      <c r="S23" s="45">
        <v>734</v>
      </c>
      <c r="T23" s="45">
        <v>495</v>
      </c>
      <c r="U23" s="45">
        <v>494</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2610</v>
      </c>
      <c r="J25" s="64">
        <v>3047</v>
      </c>
      <c r="K25" s="64">
        <v>1581</v>
      </c>
      <c r="L25" s="62">
        <v>692</v>
      </c>
      <c r="M25" s="25">
        <v>1568</v>
      </c>
      <c r="N25" s="25">
        <v>1392</v>
      </c>
      <c r="O25" s="25">
        <v>874</v>
      </c>
      <c r="P25" s="25">
        <v>794</v>
      </c>
      <c r="Q25" s="25">
        <v>669</v>
      </c>
      <c r="R25" s="25">
        <v>87</v>
      </c>
      <c r="S25" s="25">
        <v>481</v>
      </c>
      <c r="T25" s="25">
        <v>419</v>
      </c>
      <c r="U25" s="25">
        <v>398</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2610</v>
      </c>
      <c r="J26" s="65">
        <v>3047</v>
      </c>
      <c r="K26" s="65">
        <v>1581</v>
      </c>
      <c r="L26" s="63">
        <v>692</v>
      </c>
      <c r="M26" s="45">
        <v>1568</v>
      </c>
      <c r="N26" s="45">
        <v>1392</v>
      </c>
      <c r="O26" s="45">
        <v>874</v>
      </c>
      <c r="P26" s="45">
        <v>794</v>
      </c>
      <c r="Q26" s="45">
        <v>669</v>
      </c>
      <c r="R26" s="45">
        <v>87</v>
      </c>
      <c r="S26" s="45">
        <v>481</v>
      </c>
      <c r="T26" s="45">
        <v>419</v>
      </c>
      <c r="U26" s="45">
        <v>398</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713" priority="18" operator="greaterThan">
      <formula>95%</formula>
    </cfRule>
    <cfRule type="cellIs" dxfId="712" priority="19" operator="greaterThanOrEqual">
      <formula>90%</formula>
    </cfRule>
    <cfRule type="cellIs" dxfId="711" priority="20" operator="lessThan">
      <formula>89.99%</formula>
    </cfRule>
  </conditionalFormatting>
  <conditionalFormatting sqref="AS13">
    <cfRule type="cellIs" dxfId="710" priority="15" operator="greaterThan">
      <formula>95%</formula>
    </cfRule>
    <cfRule type="cellIs" dxfId="709" priority="16" operator="greaterThanOrEqual">
      <formula>90%</formula>
    </cfRule>
    <cfRule type="cellIs" dxfId="708" priority="17" operator="lessThan">
      <formula>89.99%</formula>
    </cfRule>
  </conditionalFormatting>
  <conditionalFormatting sqref="AS16">
    <cfRule type="cellIs" dxfId="707" priority="12" operator="greaterThan">
      <formula>95%</formula>
    </cfRule>
    <cfRule type="cellIs" dxfId="706" priority="13" operator="greaterThanOrEqual">
      <formula>90%</formula>
    </cfRule>
    <cfRule type="cellIs" dxfId="705" priority="14" operator="lessThan">
      <formula>89.99%</formula>
    </cfRule>
  </conditionalFormatting>
  <conditionalFormatting sqref="AS19">
    <cfRule type="cellIs" dxfId="704" priority="9" operator="greaterThan">
      <formula>95%</formula>
    </cfRule>
    <cfRule type="cellIs" dxfId="703" priority="10" operator="greaterThanOrEqual">
      <formula>90%</formula>
    </cfRule>
    <cfRule type="cellIs" dxfId="702" priority="11" operator="lessThan">
      <formula>89.99%</formula>
    </cfRule>
  </conditionalFormatting>
  <conditionalFormatting sqref="AS22">
    <cfRule type="cellIs" dxfId="701" priority="1" operator="greaterThanOrEqual">
      <formula>100%</formula>
    </cfRule>
    <cfRule type="cellIs" dxfId="700" priority="2" operator="lessThan">
      <formula>99.99%</formula>
    </cfRule>
  </conditionalFormatting>
  <conditionalFormatting sqref="AS25">
    <cfRule type="cellIs" dxfId="699" priority="3" operator="greaterThan">
      <formula>95%</formula>
    </cfRule>
    <cfRule type="cellIs" dxfId="698" priority="4" operator="greaterThanOrEqual">
      <formula>90%</formula>
    </cfRule>
    <cfRule type="cellIs" dxfId="697" priority="5" operator="lessThan">
      <formula>89.99%</formula>
    </cfRule>
  </conditionalFormatting>
  <conditionalFormatting sqref="I21:AR21">
    <cfRule type="colorScale" priority="104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28209899-015A-4CC5-ACA8-6F06DF9EF8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A1295-B1CD-4EC5-B3FC-82AD87AC48BD}">
  <sheetPr>
    <tabColor theme="7" tint="-0.499984740745262"/>
  </sheetPr>
  <dimension ref="A1:BE48"/>
  <sheetViews>
    <sheetView showGridLines="0" topLeftCell="E6" zoomScale="85" zoomScaleNormal="85" workbookViewId="0">
      <selection activeCell="F10" sqref="F10:F11"/>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19</v>
      </c>
      <c r="F2" s="81" t="s">
        <v>90</v>
      </c>
      <c r="G2" s="81"/>
      <c r="H2" s="22">
        <v>151952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627</v>
      </c>
      <c r="J10" s="62">
        <v>666</v>
      </c>
      <c r="K10" s="62">
        <v>530</v>
      </c>
      <c r="L10" s="62">
        <v>80</v>
      </c>
      <c r="M10" s="25">
        <v>336</v>
      </c>
      <c r="N10" s="25">
        <v>310</v>
      </c>
      <c r="O10" s="25">
        <v>346</v>
      </c>
      <c r="P10" s="25">
        <v>289</v>
      </c>
      <c r="Q10" s="25">
        <v>243</v>
      </c>
      <c r="R10" s="25">
        <v>25</v>
      </c>
      <c r="S10" s="25">
        <v>129</v>
      </c>
      <c r="T10" s="25">
        <v>268</v>
      </c>
      <c r="U10" s="25">
        <v>196</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627</v>
      </c>
      <c r="J11" s="63">
        <v>666</v>
      </c>
      <c r="K11" s="63">
        <v>530</v>
      </c>
      <c r="L11" s="63">
        <v>80</v>
      </c>
      <c r="M11" s="45">
        <v>336</v>
      </c>
      <c r="N11" s="45">
        <v>310</v>
      </c>
      <c r="O11" s="45">
        <v>346</v>
      </c>
      <c r="P11" s="45">
        <v>289</v>
      </c>
      <c r="Q11" s="45">
        <v>243</v>
      </c>
      <c r="R11" s="45">
        <v>25</v>
      </c>
      <c r="S11" s="45">
        <v>129</v>
      </c>
      <c r="T11" s="45">
        <v>268</v>
      </c>
      <c r="U11" s="45">
        <v>196</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v>0</v>
      </c>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623</v>
      </c>
      <c r="J13" s="62">
        <v>665</v>
      </c>
      <c r="K13" s="62">
        <v>530</v>
      </c>
      <c r="L13" s="62">
        <v>80</v>
      </c>
      <c r="M13" s="25">
        <v>335</v>
      </c>
      <c r="N13" s="25">
        <v>310</v>
      </c>
      <c r="O13" s="25">
        <v>346</v>
      </c>
      <c r="P13" s="25">
        <v>242</v>
      </c>
      <c r="Q13" s="25">
        <v>243</v>
      </c>
      <c r="R13" s="25">
        <v>25</v>
      </c>
      <c r="S13" s="25">
        <v>129</v>
      </c>
      <c r="T13" s="25">
        <v>268</v>
      </c>
      <c r="U13" s="25">
        <v>196</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0.98689740420271943</v>
      </c>
    </row>
    <row r="14" spans="1:57" s="3" customFormat="1" ht="50.1" customHeight="1" thickTop="1" thickBot="1">
      <c r="A14" s="132"/>
      <c r="B14" s="134"/>
      <c r="C14" s="131"/>
      <c r="D14" s="135"/>
      <c r="E14" s="131"/>
      <c r="F14" s="136"/>
      <c r="G14" s="137"/>
      <c r="H14" s="27" t="str">
        <f>'PANEL DE CONTROL DISTRITAL'!H13</f>
        <v>Número de trámites aplicados</v>
      </c>
      <c r="I14" s="63">
        <v>627</v>
      </c>
      <c r="J14" s="63">
        <v>666</v>
      </c>
      <c r="K14" s="63">
        <v>530</v>
      </c>
      <c r="L14" s="63">
        <v>80</v>
      </c>
      <c r="M14" s="45">
        <v>336</v>
      </c>
      <c r="N14" s="45">
        <v>310</v>
      </c>
      <c r="O14" s="45">
        <v>346</v>
      </c>
      <c r="P14" s="45">
        <v>289</v>
      </c>
      <c r="Q14" s="45">
        <v>243</v>
      </c>
      <c r="R14" s="45">
        <v>25</v>
      </c>
      <c r="S14" s="45">
        <v>129</v>
      </c>
      <c r="T14" s="45">
        <v>268</v>
      </c>
      <c r="U14" s="45">
        <v>196</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627</v>
      </c>
      <c r="J16" s="62">
        <v>666</v>
      </c>
      <c r="K16" s="62">
        <v>530</v>
      </c>
      <c r="L16" s="62">
        <v>80</v>
      </c>
      <c r="M16" s="25">
        <v>336</v>
      </c>
      <c r="N16" s="25">
        <v>310</v>
      </c>
      <c r="O16" s="25">
        <v>346</v>
      </c>
      <c r="P16" s="25">
        <v>289</v>
      </c>
      <c r="Q16" s="25">
        <v>243</v>
      </c>
      <c r="R16" s="25">
        <v>25</v>
      </c>
      <c r="S16" s="25">
        <v>129</v>
      </c>
      <c r="T16" s="25">
        <v>268</v>
      </c>
      <c r="U16" s="25">
        <v>196</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627</v>
      </c>
      <c r="J17" s="63">
        <v>666</v>
      </c>
      <c r="K17" s="63">
        <v>530</v>
      </c>
      <c r="L17" s="63">
        <v>80</v>
      </c>
      <c r="M17" s="45">
        <v>336</v>
      </c>
      <c r="N17" s="45">
        <v>310</v>
      </c>
      <c r="O17" s="45">
        <v>346</v>
      </c>
      <c r="P17" s="45">
        <v>289</v>
      </c>
      <c r="Q17" s="45">
        <v>243</v>
      </c>
      <c r="R17" s="45">
        <v>25</v>
      </c>
      <c r="S17" s="45">
        <v>129</v>
      </c>
      <c r="T17" s="45">
        <v>268</v>
      </c>
      <c r="U17" s="45">
        <v>196</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1143</v>
      </c>
      <c r="J19" s="64">
        <v>2645</v>
      </c>
      <c r="K19" s="62">
        <v>798</v>
      </c>
      <c r="L19" s="62">
        <v>194</v>
      </c>
      <c r="M19" s="25">
        <v>461</v>
      </c>
      <c r="N19" s="25">
        <v>338</v>
      </c>
      <c r="O19" s="25">
        <v>88</v>
      </c>
      <c r="P19" s="25">
        <v>526</v>
      </c>
      <c r="Q19" s="25">
        <v>263</v>
      </c>
      <c r="R19" s="25">
        <v>52</v>
      </c>
      <c r="S19" s="25">
        <v>309</v>
      </c>
      <c r="T19" s="25">
        <v>180</v>
      </c>
      <c r="U19" s="25">
        <v>210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1143</v>
      </c>
      <c r="J20" s="65">
        <v>2645</v>
      </c>
      <c r="K20" s="63">
        <v>798</v>
      </c>
      <c r="L20" s="63">
        <v>194</v>
      </c>
      <c r="M20" s="45">
        <v>461</v>
      </c>
      <c r="N20" s="45">
        <v>338</v>
      </c>
      <c r="O20" s="45">
        <v>88</v>
      </c>
      <c r="P20" s="45">
        <v>526</v>
      </c>
      <c r="Q20" s="45">
        <v>263</v>
      </c>
      <c r="R20" s="45">
        <v>52</v>
      </c>
      <c r="S20" s="45">
        <v>309</v>
      </c>
      <c r="T20" s="45">
        <v>180</v>
      </c>
      <c r="U20" s="45">
        <v>210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1537</v>
      </c>
      <c r="J22" s="64">
        <v>2351</v>
      </c>
      <c r="K22" s="64">
        <v>2142</v>
      </c>
      <c r="L22" s="64">
        <v>1969</v>
      </c>
      <c r="M22" s="25">
        <v>1465</v>
      </c>
      <c r="N22" s="25">
        <v>1093</v>
      </c>
      <c r="O22" s="25">
        <v>590</v>
      </c>
      <c r="P22" s="25">
        <v>660</v>
      </c>
      <c r="Q22" s="25">
        <v>370</v>
      </c>
      <c r="R22" s="25">
        <v>401</v>
      </c>
      <c r="S22" s="25">
        <v>734</v>
      </c>
      <c r="T22" s="25">
        <v>495</v>
      </c>
      <c r="U22" s="25">
        <v>303</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1537</v>
      </c>
      <c r="J23" s="65">
        <v>2351</v>
      </c>
      <c r="K23" s="65">
        <v>2142</v>
      </c>
      <c r="L23" s="65">
        <v>1969</v>
      </c>
      <c r="M23" s="45">
        <v>1465</v>
      </c>
      <c r="N23" s="45">
        <v>1093</v>
      </c>
      <c r="O23" s="45">
        <v>590</v>
      </c>
      <c r="P23" s="45">
        <v>660</v>
      </c>
      <c r="Q23" s="45">
        <v>370</v>
      </c>
      <c r="R23" s="45">
        <v>401</v>
      </c>
      <c r="S23" s="45">
        <v>734</v>
      </c>
      <c r="T23" s="45">
        <v>495</v>
      </c>
      <c r="U23" s="45">
        <v>303</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1546</v>
      </c>
      <c r="J25" s="62">
        <v>998</v>
      </c>
      <c r="K25" s="62">
        <v>998</v>
      </c>
      <c r="L25" s="62">
        <v>367</v>
      </c>
      <c r="M25" s="25">
        <v>965</v>
      </c>
      <c r="N25" s="25">
        <v>710</v>
      </c>
      <c r="O25" s="25">
        <v>546</v>
      </c>
      <c r="P25" s="25">
        <v>456</v>
      </c>
      <c r="Q25" s="25">
        <v>362</v>
      </c>
      <c r="R25" s="25">
        <v>21</v>
      </c>
      <c r="S25" s="25">
        <v>481</v>
      </c>
      <c r="T25" s="25">
        <v>419</v>
      </c>
      <c r="U25" s="25">
        <v>182</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1546</v>
      </c>
      <c r="J26" s="63">
        <v>998</v>
      </c>
      <c r="K26" s="63">
        <v>998</v>
      </c>
      <c r="L26" s="63">
        <v>367</v>
      </c>
      <c r="M26" s="45">
        <v>965</v>
      </c>
      <c r="N26" s="45">
        <v>710</v>
      </c>
      <c r="O26" s="45">
        <v>546</v>
      </c>
      <c r="P26" s="45">
        <v>456</v>
      </c>
      <c r="Q26" s="45">
        <v>362</v>
      </c>
      <c r="R26" s="45">
        <v>21</v>
      </c>
      <c r="S26" s="45">
        <v>481</v>
      </c>
      <c r="T26" s="45">
        <v>419</v>
      </c>
      <c r="U26" s="45">
        <v>182</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10:AS11"/>
    <mergeCell ref="AS13:AS14"/>
    <mergeCell ref="E10:E11"/>
    <mergeCell ref="A1:AS1"/>
    <mergeCell ref="F2:G2"/>
    <mergeCell ref="A4:AS4"/>
    <mergeCell ref="A5:AS5"/>
    <mergeCell ref="A6:A9"/>
    <mergeCell ref="B6:H6"/>
    <mergeCell ref="I6:AR6"/>
    <mergeCell ref="AS6:AS9"/>
    <mergeCell ref="B7:D7"/>
    <mergeCell ref="E7:H7"/>
    <mergeCell ref="I7:AR7"/>
    <mergeCell ref="B8:AR8"/>
    <mergeCell ref="F10:F11"/>
    <mergeCell ref="G10:G11"/>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AS25:AS26"/>
    <mergeCell ref="I29:L29"/>
    <mergeCell ref="B34:M34"/>
    <mergeCell ref="B35:G35"/>
    <mergeCell ref="H35:M35"/>
  </mergeCells>
  <conditionalFormatting sqref="AS10">
    <cfRule type="cellIs" dxfId="696" priority="15" operator="greaterThan">
      <formula>95%</formula>
    </cfRule>
    <cfRule type="cellIs" dxfId="695" priority="16" operator="greaterThanOrEqual">
      <formula>90%</formula>
    </cfRule>
    <cfRule type="cellIs" dxfId="694" priority="17" operator="lessThan">
      <formula>89.99%</formula>
    </cfRule>
  </conditionalFormatting>
  <conditionalFormatting sqref="AS13">
    <cfRule type="cellIs" dxfId="693" priority="12" operator="greaterThan">
      <formula>95%</formula>
    </cfRule>
    <cfRule type="cellIs" dxfId="692" priority="13" operator="greaterThanOrEqual">
      <formula>90%</formula>
    </cfRule>
    <cfRule type="cellIs" dxfId="691" priority="14" operator="lessThan">
      <formula>89.99%</formula>
    </cfRule>
  </conditionalFormatting>
  <conditionalFormatting sqref="AS16">
    <cfRule type="cellIs" dxfId="690" priority="9" operator="greaterThan">
      <formula>95%</formula>
    </cfRule>
    <cfRule type="cellIs" dxfId="689" priority="10" operator="greaterThanOrEqual">
      <formula>90%</formula>
    </cfRule>
    <cfRule type="cellIs" dxfId="688" priority="11" operator="lessThan">
      <formula>89.99%</formula>
    </cfRule>
  </conditionalFormatting>
  <conditionalFormatting sqref="AS19">
    <cfRule type="cellIs" dxfId="687" priority="6" operator="greaterThan">
      <formula>95%</formula>
    </cfRule>
    <cfRule type="cellIs" dxfId="686" priority="7" operator="greaterThanOrEqual">
      <formula>90%</formula>
    </cfRule>
    <cfRule type="cellIs" dxfId="685" priority="8" operator="lessThan">
      <formula>89.99%</formula>
    </cfRule>
  </conditionalFormatting>
  <conditionalFormatting sqref="AS22">
    <cfRule type="cellIs" dxfId="684" priority="1" operator="greaterThanOrEqual">
      <formula>100%</formula>
    </cfRule>
    <cfRule type="cellIs" dxfId="683" priority="2" operator="lessThan">
      <formula>99.99%</formula>
    </cfRule>
  </conditionalFormatting>
  <conditionalFormatting sqref="AS25">
    <cfRule type="cellIs" dxfId="682" priority="3" operator="greaterThan">
      <formula>95%</formula>
    </cfRule>
    <cfRule type="cellIs" dxfId="681" priority="4" operator="greaterThanOrEqual">
      <formula>90%</formula>
    </cfRule>
    <cfRule type="cellIs" dxfId="680" priority="5" operator="lessThan">
      <formula>89.99%</formula>
    </cfRule>
  </conditionalFormatting>
  <conditionalFormatting sqref="I21:AR21">
    <cfRule type="colorScale" priority="104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CA2DF3AD-19BA-49E2-968C-F3F7ABC14091}"/>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6859F-E05D-4952-BEA4-FF97F85E5E2A}">
  <sheetPr>
    <tabColor rgb="FF950054"/>
  </sheetPr>
  <dimension ref="A1:BE48"/>
  <sheetViews>
    <sheetView showGridLines="0" topLeftCell="AL19" zoomScale="85" zoomScaleNormal="85" workbookViewId="0">
      <selection activeCell="W5" sqref="W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20</v>
      </c>
      <c r="F2" s="81" t="s">
        <v>90</v>
      </c>
      <c r="G2" s="81"/>
      <c r="H2" s="22">
        <v>152052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4">
        <v>1026</v>
      </c>
      <c r="J10" s="62">
        <v>960</v>
      </c>
      <c r="K10" s="62">
        <v>791</v>
      </c>
      <c r="L10" s="62">
        <v>131</v>
      </c>
      <c r="M10" s="25">
        <v>544</v>
      </c>
      <c r="N10" s="25">
        <v>584</v>
      </c>
      <c r="O10" s="25">
        <v>569</v>
      </c>
      <c r="P10" s="25">
        <v>530</v>
      </c>
      <c r="Q10" s="25">
        <v>462</v>
      </c>
      <c r="R10" s="25">
        <v>44</v>
      </c>
      <c r="S10" s="25">
        <v>180</v>
      </c>
      <c r="T10" s="25">
        <v>181</v>
      </c>
      <c r="U10" s="25">
        <v>280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0.9949318973709218</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5">
        <v>1039</v>
      </c>
      <c r="J11" s="63">
        <v>961</v>
      </c>
      <c r="K11" s="63">
        <v>802</v>
      </c>
      <c r="L11" s="63">
        <v>133</v>
      </c>
      <c r="M11" s="45">
        <v>544</v>
      </c>
      <c r="N11" s="45">
        <v>584</v>
      </c>
      <c r="O11" s="45">
        <v>574</v>
      </c>
      <c r="P11" s="45">
        <v>530</v>
      </c>
      <c r="Q11" s="45">
        <v>462</v>
      </c>
      <c r="R11" s="45">
        <v>44</v>
      </c>
      <c r="S11" s="45">
        <v>180</v>
      </c>
      <c r="T11" s="45">
        <v>181</v>
      </c>
      <c r="U11" s="45">
        <v>280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4">
        <v>1021</v>
      </c>
      <c r="J13" s="62">
        <v>957</v>
      </c>
      <c r="K13" s="62">
        <v>786</v>
      </c>
      <c r="L13" s="62">
        <v>130</v>
      </c>
      <c r="M13" s="25">
        <v>544</v>
      </c>
      <c r="N13" s="25">
        <v>584</v>
      </c>
      <c r="O13" s="25">
        <v>568</v>
      </c>
      <c r="P13" s="25">
        <v>530</v>
      </c>
      <c r="Q13" s="25">
        <v>462</v>
      </c>
      <c r="R13" s="25">
        <v>44</v>
      </c>
      <c r="S13" s="25">
        <v>180</v>
      </c>
      <c r="T13" s="25">
        <v>180</v>
      </c>
      <c r="U13" s="25">
        <v>280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0.99745304043298311</v>
      </c>
    </row>
    <row r="14" spans="1:57" s="3" customFormat="1" ht="50.1" customHeight="1" thickTop="1" thickBot="1">
      <c r="A14" s="132"/>
      <c r="B14" s="134"/>
      <c r="C14" s="131"/>
      <c r="D14" s="135"/>
      <c r="E14" s="131"/>
      <c r="F14" s="136"/>
      <c r="G14" s="137"/>
      <c r="H14" s="27" t="str">
        <f>'PANEL DE CONTROL DISTRITAL'!H13</f>
        <v>Número de trámites aplicados</v>
      </c>
      <c r="I14" s="65">
        <v>1026</v>
      </c>
      <c r="J14" s="63">
        <v>960</v>
      </c>
      <c r="K14" s="63">
        <v>791</v>
      </c>
      <c r="L14" s="63">
        <v>131</v>
      </c>
      <c r="M14" s="45">
        <v>544</v>
      </c>
      <c r="N14" s="45">
        <v>584</v>
      </c>
      <c r="O14" s="45">
        <v>569</v>
      </c>
      <c r="P14" s="45">
        <v>530</v>
      </c>
      <c r="Q14" s="45">
        <v>462</v>
      </c>
      <c r="R14" s="45">
        <v>44</v>
      </c>
      <c r="S14" s="45">
        <v>180</v>
      </c>
      <c r="T14" s="45">
        <v>181</v>
      </c>
      <c r="U14" s="45">
        <v>280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4">
        <v>1026</v>
      </c>
      <c r="J16" s="62">
        <v>960</v>
      </c>
      <c r="K16" s="62">
        <v>791</v>
      </c>
      <c r="L16" s="62">
        <v>131</v>
      </c>
      <c r="M16" s="25">
        <v>544</v>
      </c>
      <c r="N16" s="25">
        <v>584</v>
      </c>
      <c r="O16" s="25">
        <v>569</v>
      </c>
      <c r="P16" s="25">
        <v>530</v>
      </c>
      <c r="Q16" s="25">
        <v>462</v>
      </c>
      <c r="R16" s="25">
        <v>44</v>
      </c>
      <c r="S16" s="25">
        <v>180</v>
      </c>
      <c r="T16" s="25">
        <v>180</v>
      </c>
      <c r="U16" s="25">
        <v>280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0.99984081502706146</v>
      </c>
    </row>
    <row r="17" spans="1:57" s="3" customFormat="1" ht="50.1" customHeight="1" thickTop="1" thickBot="1">
      <c r="A17" s="132"/>
      <c r="B17" s="134"/>
      <c r="C17" s="131"/>
      <c r="D17" s="135"/>
      <c r="E17" s="131"/>
      <c r="F17" s="136"/>
      <c r="G17" s="137"/>
      <c r="H17" s="27" t="str">
        <f>'PANEL DE CONTROL DISTRITAL'!H16</f>
        <v>Total de Archivos de Transacción procesados</v>
      </c>
      <c r="I17" s="65">
        <v>1026</v>
      </c>
      <c r="J17" s="63">
        <v>960</v>
      </c>
      <c r="K17" s="63">
        <v>791</v>
      </c>
      <c r="L17" s="63">
        <v>131</v>
      </c>
      <c r="M17" s="45">
        <v>544</v>
      </c>
      <c r="N17" s="45">
        <v>584</v>
      </c>
      <c r="O17" s="45">
        <v>569</v>
      </c>
      <c r="P17" s="45">
        <v>530</v>
      </c>
      <c r="Q17" s="45">
        <v>462</v>
      </c>
      <c r="R17" s="45">
        <v>44</v>
      </c>
      <c r="S17" s="45">
        <v>180</v>
      </c>
      <c r="T17" s="45">
        <v>181</v>
      </c>
      <c r="U17" s="45">
        <v>280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1708</v>
      </c>
      <c r="J19" s="64">
        <v>4234</v>
      </c>
      <c r="K19" s="64">
        <v>1163</v>
      </c>
      <c r="L19" s="62">
        <v>283</v>
      </c>
      <c r="M19" s="25">
        <v>717</v>
      </c>
      <c r="N19" s="25">
        <v>593</v>
      </c>
      <c r="O19" s="25">
        <v>577</v>
      </c>
      <c r="P19" s="25">
        <v>569</v>
      </c>
      <c r="Q19" s="25">
        <v>392</v>
      </c>
      <c r="R19" s="25">
        <v>0</v>
      </c>
      <c r="S19" s="25">
        <v>436</v>
      </c>
      <c r="T19" s="25">
        <v>139</v>
      </c>
      <c r="U19" s="25">
        <v>237</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1708</v>
      </c>
      <c r="J20" s="65">
        <v>4234</v>
      </c>
      <c r="K20" s="65">
        <v>1163</v>
      </c>
      <c r="L20" s="63">
        <v>283</v>
      </c>
      <c r="M20" s="45">
        <v>717</v>
      </c>
      <c r="N20" s="45">
        <v>593</v>
      </c>
      <c r="O20" s="45">
        <v>577</v>
      </c>
      <c r="P20" s="45">
        <v>569</v>
      </c>
      <c r="Q20" s="45">
        <v>392</v>
      </c>
      <c r="R20" s="45">
        <v>0</v>
      </c>
      <c r="S20" s="45">
        <v>436</v>
      </c>
      <c r="T20" s="45">
        <v>139</v>
      </c>
      <c r="U20" s="45">
        <v>237</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2483</v>
      </c>
      <c r="J22" s="64">
        <v>3836</v>
      </c>
      <c r="K22" s="64">
        <v>3338</v>
      </c>
      <c r="L22" s="64">
        <v>3063</v>
      </c>
      <c r="M22" s="25">
        <v>2453</v>
      </c>
      <c r="N22" s="25">
        <v>1947</v>
      </c>
      <c r="O22" s="25">
        <v>1501</v>
      </c>
      <c r="P22" s="25">
        <v>1309</v>
      </c>
      <c r="Q22" s="25">
        <v>607</v>
      </c>
      <c r="R22" s="25">
        <v>552</v>
      </c>
      <c r="S22" s="25">
        <v>690</v>
      </c>
      <c r="T22" s="25">
        <v>523</v>
      </c>
      <c r="U22" s="25">
        <v>508</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2483</v>
      </c>
      <c r="J23" s="65">
        <v>3836</v>
      </c>
      <c r="K23" s="65">
        <v>3338</v>
      </c>
      <c r="L23" s="65">
        <v>3063</v>
      </c>
      <c r="M23" s="45">
        <v>2453</v>
      </c>
      <c r="N23" s="45">
        <v>1947</v>
      </c>
      <c r="O23" s="45">
        <v>1501</v>
      </c>
      <c r="P23" s="45">
        <v>1309</v>
      </c>
      <c r="Q23" s="45">
        <v>607</v>
      </c>
      <c r="R23" s="45">
        <v>552</v>
      </c>
      <c r="S23" s="45">
        <v>690</v>
      </c>
      <c r="T23" s="45">
        <v>523</v>
      </c>
      <c r="U23" s="45">
        <v>508</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3128</v>
      </c>
      <c r="J25" s="64">
        <v>2881</v>
      </c>
      <c r="K25" s="64">
        <v>1635</v>
      </c>
      <c r="L25" s="62">
        <v>558</v>
      </c>
      <c r="M25" s="25">
        <v>1327</v>
      </c>
      <c r="N25" s="25">
        <v>1099</v>
      </c>
      <c r="O25" s="25">
        <v>926</v>
      </c>
      <c r="P25" s="25">
        <v>761</v>
      </c>
      <c r="Q25" s="25">
        <v>607</v>
      </c>
      <c r="R25" s="25">
        <v>55</v>
      </c>
      <c r="S25" s="25">
        <v>298</v>
      </c>
      <c r="T25" s="25">
        <v>306</v>
      </c>
      <c r="U25" s="25">
        <v>252</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1.0000722961249278</v>
      </c>
    </row>
    <row r="26" spans="1:57" ht="50.1" customHeight="1" thickTop="1" thickBot="1">
      <c r="A26" s="132"/>
      <c r="B26" s="134"/>
      <c r="C26" s="131"/>
      <c r="D26" s="135"/>
      <c r="E26" s="131"/>
      <c r="F26" s="136"/>
      <c r="G26" s="137"/>
      <c r="H26" s="27" t="str">
        <f>'PANEL DE CONTROL DISTRITAL'!H25</f>
        <v xml:space="preserve"> Total de credenciales solicitadas</v>
      </c>
      <c r="I26" s="65">
        <v>3128</v>
      </c>
      <c r="J26" s="65">
        <v>2881</v>
      </c>
      <c r="K26" s="65">
        <v>1635</v>
      </c>
      <c r="L26" s="63">
        <v>557</v>
      </c>
      <c r="M26" s="45">
        <v>1327</v>
      </c>
      <c r="N26" s="45">
        <v>1099</v>
      </c>
      <c r="O26" s="45">
        <v>926</v>
      </c>
      <c r="P26" s="45">
        <v>761</v>
      </c>
      <c r="Q26" s="45">
        <v>607</v>
      </c>
      <c r="R26" s="45">
        <v>55</v>
      </c>
      <c r="S26" s="45">
        <v>298</v>
      </c>
      <c r="T26" s="45">
        <v>306</v>
      </c>
      <c r="U26" s="45">
        <v>252</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10:AS11"/>
    <mergeCell ref="AS13:AS14"/>
    <mergeCell ref="E10:E11"/>
    <mergeCell ref="A1:AS1"/>
    <mergeCell ref="F2:G2"/>
    <mergeCell ref="A4:AS4"/>
    <mergeCell ref="A5:AS5"/>
    <mergeCell ref="A6:A9"/>
    <mergeCell ref="B6:H6"/>
    <mergeCell ref="I6:AR6"/>
    <mergeCell ref="AS6:AS9"/>
    <mergeCell ref="B7:D7"/>
    <mergeCell ref="E7:H7"/>
    <mergeCell ref="I7:AR7"/>
    <mergeCell ref="B8:AR8"/>
    <mergeCell ref="F10:F11"/>
    <mergeCell ref="G10:G11"/>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AS25:AS26"/>
    <mergeCell ref="I29:L29"/>
    <mergeCell ref="B34:M34"/>
    <mergeCell ref="B35:G35"/>
    <mergeCell ref="H35:M35"/>
  </mergeCells>
  <conditionalFormatting sqref="AS10">
    <cfRule type="cellIs" dxfId="679" priority="15" operator="greaterThan">
      <formula>95%</formula>
    </cfRule>
    <cfRule type="cellIs" dxfId="678" priority="16" operator="greaterThanOrEqual">
      <formula>90%</formula>
    </cfRule>
    <cfRule type="cellIs" dxfId="677" priority="17" operator="lessThan">
      <formula>89.99%</formula>
    </cfRule>
  </conditionalFormatting>
  <conditionalFormatting sqref="AS13">
    <cfRule type="cellIs" dxfId="676" priority="12" operator="greaterThan">
      <formula>95%</formula>
    </cfRule>
    <cfRule type="cellIs" dxfId="675" priority="13" operator="greaterThanOrEqual">
      <formula>90%</formula>
    </cfRule>
    <cfRule type="cellIs" dxfId="674" priority="14" operator="lessThan">
      <formula>89.99%</formula>
    </cfRule>
  </conditionalFormatting>
  <conditionalFormatting sqref="AS16">
    <cfRule type="cellIs" dxfId="673" priority="9" operator="greaterThan">
      <formula>95%</formula>
    </cfRule>
    <cfRule type="cellIs" dxfId="672" priority="10" operator="greaterThanOrEqual">
      <formula>90%</formula>
    </cfRule>
    <cfRule type="cellIs" dxfId="671" priority="11" operator="lessThan">
      <formula>89.99%</formula>
    </cfRule>
  </conditionalFormatting>
  <conditionalFormatting sqref="AS19">
    <cfRule type="cellIs" dxfId="670" priority="6" operator="greaterThan">
      <formula>95%</formula>
    </cfRule>
    <cfRule type="cellIs" dxfId="669" priority="7" operator="greaterThanOrEqual">
      <formula>90%</formula>
    </cfRule>
    <cfRule type="cellIs" dxfId="668" priority="8" operator="lessThan">
      <formula>89.99%</formula>
    </cfRule>
  </conditionalFormatting>
  <conditionalFormatting sqref="AS22">
    <cfRule type="cellIs" dxfId="667" priority="1" operator="greaterThanOrEqual">
      <formula>100%</formula>
    </cfRule>
    <cfRule type="cellIs" dxfId="666" priority="2" operator="lessThan">
      <formula>99.99%</formula>
    </cfRule>
  </conditionalFormatting>
  <conditionalFormatting sqref="AS25">
    <cfRule type="cellIs" dxfId="665" priority="3" operator="greaterThan">
      <formula>95%</formula>
    </cfRule>
    <cfRule type="cellIs" dxfId="664" priority="4" operator="greaterThanOrEqual">
      <formula>90%</formula>
    </cfRule>
    <cfRule type="cellIs" dxfId="663" priority="5" operator="lessThan">
      <formula>89.99%</formula>
    </cfRule>
  </conditionalFormatting>
  <conditionalFormatting sqref="I21:AR21">
    <cfRule type="colorScale" priority="104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313D40D7-B1B0-4AD0-9176-0589F512B24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AE40E9-4CFB-4294-84D6-16F9D6F98DF8}">
  <sheetPr>
    <tabColor rgb="FF950054"/>
  </sheetPr>
  <dimension ref="A1:BE48"/>
  <sheetViews>
    <sheetView showGridLines="0" topLeftCell="AM1" zoomScale="85" zoomScaleNormal="85" workbookViewId="0">
      <selection activeCell="V26" sqref="V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20</v>
      </c>
      <c r="F2" s="81" t="s">
        <v>90</v>
      </c>
      <c r="G2" s="81"/>
      <c r="H2" s="22">
        <v>152053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174</v>
      </c>
      <c r="J10" s="62">
        <v>228</v>
      </c>
      <c r="K10" s="62">
        <v>203</v>
      </c>
      <c r="L10" s="62">
        <v>31</v>
      </c>
      <c r="M10" s="25">
        <v>132</v>
      </c>
      <c r="N10" s="25">
        <v>140</v>
      </c>
      <c r="O10" s="25">
        <v>148</v>
      </c>
      <c r="P10" s="25">
        <v>140</v>
      </c>
      <c r="Q10" s="25">
        <v>89</v>
      </c>
      <c r="R10" s="25">
        <v>13</v>
      </c>
      <c r="S10" s="25">
        <v>61</v>
      </c>
      <c r="T10" s="25">
        <v>57</v>
      </c>
      <c r="U10" s="25">
        <v>90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174</v>
      </c>
      <c r="J11" s="63">
        <v>228</v>
      </c>
      <c r="K11" s="63">
        <v>203</v>
      </c>
      <c r="L11" s="63">
        <v>31</v>
      </c>
      <c r="M11" s="45">
        <v>132</v>
      </c>
      <c r="N11" s="45">
        <v>140</v>
      </c>
      <c r="O11" s="45">
        <v>148</v>
      </c>
      <c r="P11" s="45">
        <v>140</v>
      </c>
      <c r="Q11" s="45">
        <v>89</v>
      </c>
      <c r="R11" s="45">
        <v>13</v>
      </c>
      <c r="S11" s="45">
        <v>61</v>
      </c>
      <c r="T11" s="45">
        <v>57</v>
      </c>
      <c r="U11" s="45">
        <v>90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174</v>
      </c>
      <c r="J13" s="62">
        <v>227</v>
      </c>
      <c r="K13" s="62">
        <v>202</v>
      </c>
      <c r="L13" s="62">
        <v>31</v>
      </c>
      <c r="M13" s="25">
        <v>132</v>
      </c>
      <c r="N13" s="25">
        <v>140</v>
      </c>
      <c r="O13" s="25">
        <v>148</v>
      </c>
      <c r="P13" s="25">
        <v>140</v>
      </c>
      <c r="Q13" s="25">
        <v>89</v>
      </c>
      <c r="R13" s="25">
        <v>13</v>
      </c>
      <c r="S13" s="25">
        <v>61</v>
      </c>
      <c r="T13" s="25">
        <v>57</v>
      </c>
      <c r="U13" s="25">
        <v>90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0.99867197875166003</v>
      </c>
    </row>
    <row r="14" spans="1:57" s="3" customFormat="1" ht="50.1" customHeight="1" thickTop="1" thickBot="1">
      <c r="A14" s="132"/>
      <c r="B14" s="134"/>
      <c r="C14" s="131"/>
      <c r="D14" s="135"/>
      <c r="E14" s="131"/>
      <c r="F14" s="136"/>
      <c r="G14" s="137"/>
      <c r="H14" s="27" t="str">
        <f>'PANEL DE CONTROL DISTRITAL'!H13</f>
        <v>Número de trámites aplicados</v>
      </c>
      <c r="I14" s="63">
        <v>174</v>
      </c>
      <c r="J14" s="63">
        <v>228</v>
      </c>
      <c r="K14" s="63">
        <v>203</v>
      </c>
      <c r="L14" s="63">
        <v>31</v>
      </c>
      <c r="M14" s="45">
        <v>132</v>
      </c>
      <c r="N14" s="45">
        <v>140</v>
      </c>
      <c r="O14" s="45">
        <v>148</v>
      </c>
      <c r="P14" s="45">
        <v>140</v>
      </c>
      <c r="Q14" s="45">
        <v>89</v>
      </c>
      <c r="R14" s="45">
        <v>13</v>
      </c>
      <c r="S14" s="45">
        <v>61</v>
      </c>
      <c r="T14" s="45">
        <v>57</v>
      </c>
      <c r="U14" s="45">
        <v>90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174</v>
      </c>
      <c r="J16" s="62">
        <v>228</v>
      </c>
      <c r="K16" s="62">
        <v>203</v>
      </c>
      <c r="L16" s="62">
        <v>31</v>
      </c>
      <c r="M16" s="25">
        <v>132</v>
      </c>
      <c r="N16" s="25">
        <v>140</v>
      </c>
      <c r="O16" s="25">
        <v>148</v>
      </c>
      <c r="P16" s="25">
        <v>140</v>
      </c>
      <c r="Q16" s="25">
        <v>89</v>
      </c>
      <c r="R16" s="25">
        <v>13</v>
      </c>
      <c r="S16" s="25">
        <v>61</v>
      </c>
      <c r="T16" s="25">
        <v>57</v>
      </c>
      <c r="U16" s="25">
        <v>90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174</v>
      </c>
      <c r="J17" s="63">
        <v>228</v>
      </c>
      <c r="K17" s="63">
        <v>203</v>
      </c>
      <c r="L17" s="63">
        <v>31</v>
      </c>
      <c r="M17" s="45">
        <v>132</v>
      </c>
      <c r="N17" s="45">
        <v>140</v>
      </c>
      <c r="O17" s="45">
        <v>148</v>
      </c>
      <c r="P17" s="45">
        <v>140</v>
      </c>
      <c r="Q17" s="45">
        <v>89</v>
      </c>
      <c r="R17" s="45">
        <v>13</v>
      </c>
      <c r="S17" s="45">
        <v>61</v>
      </c>
      <c r="T17" s="45">
        <v>57</v>
      </c>
      <c r="U17" s="45">
        <v>90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382</v>
      </c>
      <c r="J19" s="64">
        <v>1108</v>
      </c>
      <c r="K19" s="62">
        <v>279</v>
      </c>
      <c r="L19" s="62">
        <v>73</v>
      </c>
      <c r="M19" s="25">
        <v>182</v>
      </c>
      <c r="N19" s="25">
        <v>141</v>
      </c>
      <c r="O19" s="25">
        <v>146</v>
      </c>
      <c r="P19" s="25">
        <v>123</v>
      </c>
      <c r="Q19" s="25">
        <v>126</v>
      </c>
      <c r="R19" s="25">
        <v>15</v>
      </c>
      <c r="S19" s="25">
        <v>74</v>
      </c>
      <c r="T19" s="25">
        <v>28</v>
      </c>
      <c r="U19" s="25">
        <v>96</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382</v>
      </c>
      <c r="J20" s="65">
        <v>1108</v>
      </c>
      <c r="K20" s="63">
        <v>279</v>
      </c>
      <c r="L20" s="63">
        <v>73</v>
      </c>
      <c r="M20" s="45">
        <v>182</v>
      </c>
      <c r="N20" s="45">
        <v>141</v>
      </c>
      <c r="O20" s="45">
        <v>146</v>
      </c>
      <c r="P20" s="45">
        <v>123</v>
      </c>
      <c r="Q20" s="45">
        <v>126</v>
      </c>
      <c r="R20" s="45">
        <v>15</v>
      </c>
      <c r="S20" s="45">
        <v>74</v>
      </c>
      <c r="T20" s="45">
        <v>28</v>
      </c>
      <c r="U20" s="45">
        <v>96</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630</v>
      </c>
      <c r="J22" s="62">
        <v>894</v>
      </c>
      <c r="K22" s="62">
        <v>857</v>
      </c>
      <c r="L22" s="62">
        <v>757</v>
      </c>
      <c r="M22" s="25">
        <v>564</v>
      </c>
      <c r="N22" s="25">
        <v>410</v>
      </c>
      <c r="O22" s="25">
        <v>296</v>
      </c>
      <c r="P22" s="25">
        <v>240</v>
      </c>
      <c r="Q22" s="25">
        <v>118</v>
      </c>
      <c r="R22" s="25">
        <v>108</v>
      </c>
      <c r="S22" s="25">
        <v>101</v>
      </c>
      <c r="T22" s="25">
        <v>59</v>
      </c>
      <c r="U22" s="25">
        <v>88</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630</v>
      </c>
      <c r="J23" s="63">
        <v>894</v>
      </c>
      <c r="K23" s="63">
        <v>857</v>
      </c>
      <c r="L23" s="63">
        <v>757</v>
      </c>
      <c r="M23" s="45">
        <v>564</v>
      </c>
      <c r="N23" s="45">
        <v>410</v>
      </c>
      <c r="O23" s="45">
        <v>296</v>
      </c>
      <c r="P23" s="45">
        <v>240</v>
      </c>
      <c r="Q23" s="45">
        <v>118</v>
      </c>
      <c r="R23" s="45">
        <v>108</v>
      </c>
      <c r="S23" s="45">
        <v>101</v>
      </c>
      <c r="T23" s="45">
        <v>59</v>
      </c>
      <c r="U23" s="45">
        <v>88</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528</v>
      </c>
      <c r="J25" s="62">
        <v>844</v>
      </c>
      <c r="K25" s="62">
        <v>312</v>
      </c>
      <c r="L25" s="62">
        <v>173</v>
      </c>
      <c r="M25" s="25">
        <v>375</v>
      </c>
      <c r="N25" s="25">
        <v>195</v>
      </c>
      <c r="O25" s="25">
        <v>246</v>
      </c>
      <c r="P25" s="25">
        <v>179</v>
      </c>
      <c r="Q25" s="25">
        <v>173</v>
      </c>
      <c r="R25" s="25">
        <v>25</v>
      </c>
      <c r="S25" s="25">
        <v>81</v>
      </c>
      <c r="T25" s="25">
        <v>70</v>
      </c>
      <c r="U25" s="25">
        <v>67</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528</v>
      </c>
      <c r="J26" s="63">
        <v>844</v>
      </c>
      <c r="K26" s="63">
        <v>312</v>
      </c>
      <c r="L26" s="63">
        <v>173</v>
      </c>
      <c r="M26" s="45">
        <v>375</v>
      </c>
      <c r="N26" s="45">
        <v>195</v>
      </c>
      <c r="O26" s="45">
        <v>246</v>
      </c>
      <c r="P26" s="45">
        <v>179</v>
      </c>
      <c r="Q26" s="45">
        <v>173</v>
      </c>
      <c r="R26" s="45">
        <v>25</v>
      </c>
      <c r="S26" s="45">
        <v>81</v>
      </c>
      <c r="T26" s="45">
        <v>70</v>
      </c>
      <c r="U26" s="45">
        <v>67</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10:AS11"/>
    <mergeCell ref="AS13:AS14"/>
    <mergeCell ref="E10:E11"/>
    <mergeCell ref="A1:AS1"/>
    <mergeCell ref="F2:G2"/>
    <mergeCell ref="A4:AS4"/>
    <mergeCell ref="A5:AS5"/>
    <mergeCell ref="A6:A9"/>
    <mergeCell ref="B6:H6"/>
    <mergeCell ref="I6:AR6"/>
    <mergeCell ref="AS6:AS9"/>
    <mergeCell ref="B7:D7"/>
    <mergeCell ref="E7:H7"/>
    <mergeCell ref="I7:AR7"/>
    <mergeCell ref="B8:AR8"/>
    <mergeCell ref="F10:F11"/>
    <mergeCell ref="G10:G11"/>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AS25:AS26"/>
    <mergeCell ref="I29:L29"/>
    <mergeCell ref="B34:M34"/>
    <mergeCell ref="B35:G35"/>
    <mergeCell ref="H35:M35"/>
  </mergeCells>
  <conditionalFormatting sqref="AS10">
    <cfRule type="cellIs" dxfId="662" priority="15" operator="greaterThan">
      <formula>95%</formula>
    </cfRule>
    <cfRule type="cellIs" dxfId="661" priority="16" operator="greaterThanOrEqual">
      <formula>90%</formula>
    </cfRule>
    <cfRule type="cellIs" dxfId="660" priority="17" operator="lessThan">
      <formula>89.99%</formula>
    </cfRule>
  </conditionalFormatting>
  <conditionalFormatting sqref="AS13">
    <cfRule type="cellIs" dxfId="659" priority="12" operator="greaterThan">
      <formula>95%</formula>
    </cfRule>
    <cfRule type="cellIs" dxfId="658" priority="13" operator="greaterThanOrEqual">
      <formula>90%</formula>
    </cfRule>
    <cfRule type="cellIs" dxfId="657" priority="14" operator="lessThan">
      <formula>89.99%</formula>
    </cfRule>
  </conditionalFormatting>
  <conditionalFormatting sqref="AS16">
    <cfRule type="cellIs" dxfId="656" priority="9" operator="greaterThan">
      <formula>95%</formula>
    </cfRule>
    <cfRule type="cellIs" dxfId="655" priority="10" operator="greaterThanOrEqual">
      <formula>90%</formula>
    </cfRule>
    <cfRule type="cellIs" dxfId="654" priority="11" operator="lessThan">
      <formula>89.99%</formula>
    </cfRule>
  </conditionalFormatting>
  <conditionalFormatting sqref="AS19">
    <cfRule type="cellIs" dxfId="653" priority="6" operator="greaterThan">
      <formula>95%</formula>
    </cfRule>
    <cfRule type="cellIs" dxfId="652" priority="7" operator="greaterThanOrEqual">
      <formula>90%</formula>
    </cfRule>
    <cfRule type="cellIs" dxfId="651" priority="8" operator="lessThan">
      <formula>89.99%</formula>
    </cfRule>
  </conditionalFormatting>
  <conditionalFormatting sqref="AS22">
    <cfRule type="cellIs" dxfId="650" priority="1" operator="greaterThanOrEqual">
      <formula>100%</formula>
    </cfRule>
    <cfRule type="cellIs" dxfId="649" priority="2" operator="lessThan">
      <formula>99.99%</formula>
    </cfRule>
  </conditionalFormatting>
  <conditionalFormatting sqref="AS25">
    <cfRule type="cellIs" dxfId="648" priority="3" operator="greaterThan">
      <formula>95%</formula>
    </cfRule>
    <cfRule type="cellIs" dxfId="647" priority="4" operator="greaterThanOrEqual">
      <formula>90%</formula>
    </cfRule>
    <cfRule type="cellIs" dxfId="646" priority="5" operator="lessThan">
      <formula>89.99%</formula>
    </cfRule>
  </conditionalFormatting>
  <conditionalFormatting sqref="I21:AR21">
    <cfRule type="colorScale" priority="104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BB13C4E1-D7BD-4088-8830-9204B171B89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71439-9BB8-47CE-8C8D-D7F60C3BD08A}">
  <sheetPr>
    <tabColor rgb="FF950054"/>
  </sheetPr>
  <dimension ref="A1:BE48"/>
  <sheetViews>
    <sheetView showGridLines="0" topLeftCell="AJ2" zoomScale="85" zoomScaleNormal="85"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20</v>
      </c>
      <c r="F2" s="81" t="s">
        <v>90</v>
      </c>
      <c r="G2" s="81"/>
      <c r="H2" s="22">
        <v>152054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189</v>
      </c>
      <c r="J10" s="62">
        <v>233</v>
      </c>
      <c r="K10" s="62">
        <v>232</v>
      </c>
      <c r="L10" s="62">
        <v>20</v>
      </c>
      <c r="M10" s="25">
        <v>115</v>
      </c>
      <c r="N10" s="25">
        <v>152</v>
      </c>
      <c r="O10" s="25">
        <v>112</v>
      </c>
      <c r="P10" s="25">
        <v>125</v>
      </c>
      <c r="Q10" s="25">
        <v>106</v>
      </c>
      <c r="R10" s="25">
        <v>13</v>
      </c>
      <c r="S10" s="25">
        <v>79</v>
      </c>
      <c r="T10" s="25">
        <v>59</v>
      </c>
      <c r="U10" s="25">
        <v>75</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189</v>
      </c>
      <c r="J11" s="63">
        <v>233</v>
      </c>
      <c r="K11" s="63">
        <v>232</v>
      </c>
      <c r="L11" s="63">
        <v>20</v>
      </c>
      <c r="M11" s="45">
        <v>115</v>
      </c>
      <c r="N11" s="45">
        <v>152</v>
      </c>
      <c r="O11" s="45">
        <v>112</v>
      </c>
      <c r="P11" s="45">
        <v>125</v>
      </c>
      <c r="Q11" s="45">
        <v>106</v>
      </c>
      <c r="R11" s="45">
        <v>13</v>
      </c>
      <c r="S11" s="45">
        <v>79</v>
      </c>
      <c r="T11" s="45">
        <v>59</v>
      </c>
      <c r="U11" s="45">
        <v>75</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185</v>
      </c>
      <c r="J13" s="62">
        <v>232</v>
      </c>
      <c r="K13" s="62">
        <v>232</v>
      </c>
      <c r="L13" s="62">
        <v>20</v>
      </c>
      <c r="M13" s="25">
        <v>115</v>
      </c>
      <c r="N13" s="25">
        <v>152</v>
      </c>
      <c r="O13" s="25">
        <v>112</v>
      </c>
      <c r="P13" s="25">
        <v>125</v>
      </c>
      <c r="Q13" s="25">
        <v>106</v>
      </c>
      <c r="R13" s="25">
        <v>13</v>
      </c>
      <c r="S13" s="25">
        <v>79</v>
      </c>
      <c r="T13" s="25">
        <v>59</v>
      </c>
      <c r="U13" s="25">
        <v>75</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0.99668874172185429</v>
      </c>
    </row>
    <row r="14" spans="1:57" s="3" customFormat="1" ht="50.1" customHeight="1" thickTop="1" thickBot="1">
      <c r="A14" s="132"/>
      <c r="B14" s="134"/>
      <c r="C14" s="131"/>
      <c r="D14" s="135"/>
      <c r="E14" s="131"/>
      <c r="F14" s="136"/>
      <c r="G14" s="137"/>
      <c r="H14" s="27" t="str">
        <f>'PANEL DE CONTROL DISTRITAL'!H13</f>
        <v>Número de trámites aplicados</v>
      </c>
      <c r="I14" s="63">
        <v>189</v>
      </c>
      <c r="J14" s="63">
        <v>233</v>
      </c>
      <c r="K14" s="63">
        <v>232</v>
      </c>
      <c r="L14" s="63">
        <v>20</v>
      </c>
      <c r="M14" s="45">
        <v>115</v>
      </c>
      <c r="N14" s="45">
        <v>152</v>
      </c>
      <c r="O14" s="45">
        <v>112</v>
      </c>
      <c r="P14" s="45">
        <v>125</v>
      </c>
      <c r="Q14" s="45">
        <v>106</v>
      </c>
      <c r="R14" s="45">
        <v>13</v>
      </c>
      <c r="S14" s="45">
        <v>79</v>
      </c>
      <c r="T14" s="45">
        <v>59</v>
      </c>
      <c r="U14" s="45">
        <v>75</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189</v>
      </c>
      <c r="J16" s="62">
        <v>233</v>
      </c>
      <c r="K16" s="62">
        <v>232</v>
      </c>
      <c r="L16" s="62">
        <v>20</v>
      </c>
      <c r="M16" s="25">
        <v>115</v>
      </c>
      <c r="N16" s="25">
        <v>152</v>
      </c>
      <c r="O16" s="25">
        <v>112</v>
      </c>
      <c r="P16" s="25">
        <v>125</v>
      </c>
      <c r="Q16" s="25">
        <v>106</v>
      </c>
      <c r="R16" s="25">
        <v>13</v>
      </c>
      <c r="S16" s="25">
        <v>79</v>
      </c>
      <c r="T16" s="25">
        <v>59</v>
      </c>
      <c r="U16" s="25">
        <v>75</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189</v>
      </c>
      <c r="J17" s="63">
        <v>233</v>
      </c>
      <c r="K17" s="63">
        <v>232</v>
      </c>
      <c r="L17" s="63">
        <v>20</v>
      </c>
      <c r="M17" s="45">
        <v>115</v>
      </c>
      <c r="N17" s="45">
        <v>152</v>
      </c>
      <c r="O17" s="45">
        <v>112</v>
      </c>
      <c r="P17" s="45">
        <v>125</v>
      </c>
      <c r="Q17" s="45">
        <v>106</v>
      </c>
      <c r="R17" s="45">
        <v>13</v>
      </c>
      <c r="S17" s="45">
        <v>79</v>
      </c>
      <c r="T17" s="45">
        <v>59</v>
      </c>
      <c r="U17" s="45">
        <v>75</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748</v>
      </c>
      <c r="J19" s="64">
        <v>1340</v>
      </c>
      <c r="K19" s="62">
        <v>293</v>
      </c>
      <c r="L19" s="62">
        <v>74</v>
      </c>
      <c r="M19" s="25">
        <v>184</v>
      </c>
      <c r="N19" s="25">
        <v>136</v>
      </c>
      <c r="O19" s="25">
        <v>124</v>
      </c>
      <c r="P19" s="25">
        <v>124</v>
      </c>
      <c r="Q19" s="25">
        <v>101</v>
      </c>
      <c r="R19" s="25">
        <v>26</v>
      </c>
      <c r="S19" s="25">
        <v>75</v>
      </c>
      <c r="T19" s="25">
        <v>68</v>
      </c>
      <c r="U19" s="25">
        <v>80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748</v>
      </c>
      <c r="J20" s="65">
        <v>1340</v>
      </c>
      <c r="K20" s="63">
        <v>293</v>
      </c>
      <c r="L20" s="63">
        <v>74</v>
      </c>
      <c r="M20" s="45">
        <v>184</v>
      </c>
      <c r="N20" s="45">
        <v>136</v>
      </c>
      <c r="O20" s="45">
        <v>124</v>
      </c>
      <c r="P20" s="45">
        <v>124</v>
      </c>
      <c r="Q20" s="45">
        <v>101</v>
      </c>
      <c r="R20" s="45">
        <v>26</v>
      </c>
      <c r="S20" s="45">
        <v>75</v>
      </c>
      <c r="T20" s="45">
        <v>68</v>
      </c>
      <c r="U20" s="45">
        <v>80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726</v>
      </c>
      <c r="J22" s="64">
        <v>1099</v>
      </c>
      <c r="K22" s="62">
        <v>953</v>
      </c>
      <c r="L22" s="62">
        <v>866</v>
      </c>
      <c r="M22" s="25">
        <v>638</v>
      </c>
      <c r="N22" s="25">
        <v>440</v>
      </c>
      <c r="O22" s="25">
        <v>338</v>
      </c>
      <c r="P22" s="25">
        <v>265</v>
      </c>
      <c r="Q22" s="25">
        <v>68</v>
      </c>
      <c r="R22" s="25">
        <v>79</v>
      </c>
      <c r="S22" s="25">
        <v>76</v>
      </c>
      <c r="T22" s="25">
        <v>77</v>
      </c>
      <c r="U22" s="25">
        <v>75</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726</v>
      </c>
      <c r="J23" s="65">
        <v>1099</v>
      </c>
      <c r="K23" s="63">
        <v>953</v>
      </c>
      <c r="L23" s="63">
        <v>866</v>
      </c>
      <c r="M23" s="45">
        <v>638</v>
      </c>
      <c r="N23" s="45">
        <v>440</v>
      </c>
      <c r="O23" s="45">
        <v>338</v>
      </c>
      <c r="P23" s="45">
        <v>265</v>
      </c>
      <c r="Q23" s="45">
        <v>68</v>
      </c>
      <c r="R23" s="45">
        <v>79</v>
      </c>
      <c r="S23" s="45">
        <v>76</v>
      </c>
      <c r="T23" s="45">
        <v>77</v>
      </c>
      <c r="U23" s="45">
        <v>75</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868</v>
      </c>
      <c r="J25" s="62">
        <v>967</v>
      </c>
      <c r="K25" s="62">
        <v>437</v>
      </c>
      <c r="L25" s="62">
        <v>161</v>
      </c>
      <c r="M25" s="25">
        <v>412</v>
      </c>
      <c r="N25" s="25">
        <v>334</v>
      </c>
      <c r="O25" s="25">
        <v>218</v>
      </c>
      <c r="P25" s="25">
        <v>197</v>
      </c>
      <c r="Q25" s="25">
        <v>166</v>
      </c>
      <c r="R25" s="25">
        <v>15</v>
      </c>
      <c r="S25" s="25">
        <v>78</v>
      </c>
      <c r="T25" s="25">
        <v>67</v>
      </c>
      <c r="U25" s="25">
        <v>82</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868</v>
      </c>
      <c r="J26" s="63">
        <v>967</v>
      </c>
      <c r="K26" s="63">
        <v>437</v>
      </c>
      <c r="L26" s="63">
        <v>161</v>
      </c>
      <c r="M26" s="45">
        <v>412</v>
      </c>
      <c r="N26" s="45">
        <v>334</v>
      </c>
      <c r="O26" s="45">
        <v>218</v>
      </c>
      <c r="P26" s="45">
        <v>197</v>
      </c>
      <c r="Q26" s="45">
        <v>166</v>
      </c>
      <c r="R26" s="45">
        <v>15</v>
      </c>
      <c r="S26" s="45">
        <v>78</v>
      </c>
      <c r="T26" s="45">
        <v>67</v>
      </c>
      <c r="U26" s="45">
        <v>82</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645" priority="18" operator="greaterThan">
      <formula>95%</formula>
    </cfRule>
    <cfRule type="cellIs" dxfId="644" priority="19" operator="greaterThanOrEqual">
      <formula>90%</formula>
    </cfRule>
    <cfRule type="cellIs" dxfId="643" priority="20" operator="lessThan">
      <formula>89.99%</formula>
    </cfRule>
  </conditionalFormatting>
  <conditionalFormatting sqref="AS13">
    <cfRule type="cellIs" dxfId="642" priority="15" operator="greaterThan">
      <formula>95%</formula>
    </cfRule>
    <cfRule type="cellIs" dxfId="641" priority="16" operator="greaterThanOrEqual">
      <formula>90%</formula>
    </cfRule>
    <cfRule type="cellIs" dxfId="640" priority="17" operator="lessThan">
      <formula>89.99%</formula>
    </cfRule>
  </conditionalFormatting>
  <conditionalFormatting sqref="AS16">
    <cfRule type="cellIs" dxfId="639" priority="12" operator="greaterThan">
      <formula>95%</formula>
    </cfRule>
    <cfRule type="cellIs" dxfId="638" priority="13" operator="greaterThanOrEqual">
      <formula>90%</formula>
    </cfRule>
    <cfRule type="cellIs" dxfId="637" priority="14" operator="lessThan">
      <formula>89.99%</formula>
    </cfRule>
  </conditionalFormatting>
  <conditionalFormatting sqref="AS19">
    <cfRule type="cellIs" dxfId="636" priority="9" operator="greaterThan">
      <formula>95%</formula>
    </cfRule>
    <cfRule type="cellIs" dxfId="635" priority="10" operator="greaterThanOrEqual">
      <formula>90%</formula>
    </cfRule>
    <cfRule type="cellIs" dxfId="634" priority="11" operator="lessThan">
      <formula>89.99%</formula>
    </cfRule>
  </conditionalFormatting>
  <conditionalFormatting sqref="AS22">
    <cfRule type="cellIs" dxfId="633" priority="1" operator="greaterThanOrEqual">
      <formula>100%</formula>
    </cfRule>
    <cfRule type="cellIs" dxfId="632" priority="2" operator="lessThan">
      <formula>99.99%</formula>
    </cfRule>
  </conditionalFormatting>
  <conditionalFormatting sqref="AS25">
    <cfRule type="cellIs" dxfId="631" priority="3" operator="greaterThan">
      <formula>95%</formula>
    </cfRule>
    <cfRule type="cellIs" dxfId="630" priority="4" operator="greaterThanOrEqual">
      <formula>90%</formula>
    </cfRule>
    <cfRule type="cellIs" dxfId="629" priority="5" operator="lessThan">
      <formula>89.99%</formula>
    </cfRule>
  </conditionalFormatting>
  <conditionalFormatting sqref="I21:AR21">
    <cfRule type="colorScale" priority="104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462E018-B9B1-4A22-89A3-D74CEFDD381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C3782F-B6BD-465B-8E35-458B76F719CC}">
  <sheetPr>
    <tabColor rgb="FFFFFF00"/>
  </sheetPr>
  <dimension ref="A1:BE48"/>
  <sheetViews>
    <sheetView showGridLines="0" topLeftCell="AJ17" zoomScale="85" zoomScaleNormal="85" workbookViewId="0">
      <selection activeCell="U26" sqref="U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21</v>
      </c>
      <c r="F2" s="81" t="s">
        <v>90</v>
      </c>
      <c r="G2" s="81"/>
      <c r="H2" s="22">
        <v>152151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407</v>
      </c>
      <c r="J10" s="62">
        <v>484</v>
      </c>
      <c r="K10" s="62">
        <v>321</v>
      </c>
      <c r="L10" s="62">
        <v>58</v>
      </c>
      <c r="M10" s="25">
        <v>240</v>
      </c>
      <c r="N10" s="25">
        <v>244</v>
      </c>
      <c r="O10" s="25">
        <v>268</v>
      </c>
      <c r="P10" s="25">
        <v>227</v>
      </c>
      <c r="Q10" s="25">
        <v>169</v>
      </c>
      <c r="R10" s="25">
        <v>25</v>
      </c>
      <c r="S10" s="25">
        <v>141</v>
      </c>
      <c r="T10" s="25">
        <v>96</v>
      </c>
      <c r="U10" s="25">
        <v>180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407</v>
      </c>
      <c r="J11" s="63">
        <v>484</v>
      </c>
      <c r="K11" s="63">
        <v>321</v>
      </c>
      <c r="L11" s="63">
        <v>58</v>
      </c>
      <c r="M11" s="45">
        <v>240</v>
      </c>
      <c r="N11" s="45">
        <v>244</v>
      </c>
      <c r="O11" s="45">
        <v>268</v>
      </c>
      <c r="P11" s="45">
        <v>227</v>
      </c>
      <c r="Q11" s="45">
        <v>169</v>
      </c>
      <c r="R11" s="45">
        <v>25</v>
      </c>
      <c r="S11" s="45">
        <v>141</v>
      </c>
      <c r="T11" s="45">
        <v>96</v>
      </c>
      <c r="U11" s="45">
        <v>180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407</v>
      </c>
      <c r="J13" s="62">
        <v>484</v>
      </c>
      <c r="K13" s="62">
        <v>321</v>
      </c>
      <c r="L13" s="62">
        <v>58</v>
      </c>
      <c r="M13" s="25">
        <v>240</v>
      </c>
      <c r="N13" s="25">
        <v>244</v>
      </c>
      <c r="O13" s="25">
        <v>268</v>
      </c>
      <c r="P13" s="25">
        <v>227</v>
      </c>
      <c r="Q13" s="25">
        <v>169</v>
      </c>
      <c r="R13" s="25">
        <v>25</v>
      </c>
      <c r="S13" s="25">
        <v>141</v>
      </c>
      <c r="T13" s="25">
        <v>96</v>
      </c>
      <c r="U13" s="25">
        <v>180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407</v>
      </c>
      <c r="J14" s="63">
        <v>484</v>
      </c>
      <c r="K14" s="63">
        <v>321</v>
      </c>
      <c r="L14" s="63">
        <v>58</v>
      </c>
      <c r="M14" s="45">
        <v>240</v>
      </c>
      <c r="N14" s="45">
        <v>244</v>
      </c>
      <c r="O14" s="45">
        <v>268</v>
      </c>
      <c r="P14" s="45">
        <v>227</v>
      </c>
      <c r="Q14" s="45">
        <v>169</v>
      </c>
      <c r="R14" s="45">
        <v>25</v>
      </c>
      <c r="S14" s="45">
        <v>141</v>
      </c>
      <c r="T14" s="45">
        <v>96</v>
      </c>
      <c r="U14" s="45">
        <v>180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407</v>
      </c>
      <c r="J16" s="62">
        <v>484</v>
      </c>
      <c r="K16" s="62">
        <v>321</v>
      </c>
      <c r="L16" s="62">
        <v>58</v>
      </c>
      <c r="M16" s="25">
        <v>240</v>
      </c>
      <c r="N16" s="25">
        <v>244</v>
      </c>
      <c r="O16" s="25">
        <v>268</v>
      </c>
      <c r="P16" s="25">
        <v>227</v>
      </c>
      <c r="Q16" s="25">
        <v>169</v>
      </c>
      <c r="R16" s="25">
        <v>25</v>
      </c>
      <c r="S16" s="25">
        <v>141</v>
      </c>
      <c r="T16" s="25">
        <v>96</v>
      </c>
      <c r="U16" s="25">
        <v>180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407</v>
      </c>
      <c r="J17" s="63">
        <v>484</v>
      </c>
      <c r="K17" s="63">
        <v>321</v>
      </c>
      <c r="L17" s="63">
        <v>58</v>
      </c>
      <c r="M17" s="45">
        <v>240</v>
      </c>
      <c r="N17" s="45">
        <v>244</v>
      </c>
      <c r="O17" s="45">
        <v>268</v>
      </c>
      <c r="P17" s="45">
        <v>227</v>
      </c>
      <c r="Q17" s="45">
        <v>169</v>
      </c>
      <c r="R17" s="45">
        <v>25</v>
      </c>
      <c r="S17" s="45">
        <v>141</v>
      </c>
      <c r="T17" s="45">
        <v>96</v>
      </c>
      <c r="U17" s="45">
        <v>180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677</v>
      </c>
      <c r="J19" s="64">
        <v>1272</v>
      </c>
      <c r="K19" s="62">
        <v>883</v>
      </c>
      <c r="L19" s="62">
        <v>102</v>
      </c>
      <c r="M19" s="25">
        <v>311</v>
      </c>
      <c r="N19" s="25">
        <v>243</v>
      </c>
      <c r="O19" s="25">
        <v>269</v>
      </c>
      <c r="P19" s="25">
        <v>258</v>
      </c>
      <c r="Q19" s="25">
        <v>160</v>
      </c>
      <c r="R19" s="25">
        <v>39</v>
      </c>
      <c r="S19" s="25">
        <v>112</v>
      </c>
      <c r="T19" s="25">
        <v>139</v>
      </c>
      <c r="U19" s="25">
        <v>143</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677</v>
      </c>
      <c r="J20" s="65">
        <v>1272</v>
      </c>
      <c r="K20" s="63">
        <v>883</v>
      </c>
      <c r="L20" s="63">
        <v>102</v>
      </c>
      <c r="M20" s="45">
        <v>311</v>
      </c>
      <c r="N20" s="45">
        <v>243</v>
      </c>
      <c r="O20" s="45">
        <v>269</v>
      </c>
      <c r="P20" s="45">
        <v>258</v>
      </c>
      <c r="Q20" s="45">
        <v>160</v>
      </c>
      <c r="R20" s="45">
        <v>39</v>
      </c>
      <c r="S20" s="45">
        <v>112</v>
      </c>
      <c r="T20" s="45">
        <v>139</v>
      </c>
      <c r="U20" s="45">
        <v>143</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709</v>
      </c>
      <c r="J22" s="62">
        <v>881</v>
      </c>
      <c r="K22" s="64">
        <v>1176</v>
      </c>
      <c r="L22" s="64">
        <v>1037</v>
      </c>
      <c r="M22" s="25">
        <v>865</v>
      </c>
      <c r="N22" s="25">
        <v>527</v>
      </c>
      <c r="O22" s="25">
        <v>415</v>
      </c>
      <c r="P22" s="25">
        <v>301</v>
      </c>
      <c r="Q22" s="25">
        <v>282</v>
      </c>
      <c r="R22" s="25">
        <v>179</v>
      </c>
      <c r="S22" s="25">
        <v>132</v>
      </c>
      <c r="T22" s="25">
        <v>156</v>
      </c>
      <c r="U22" s="25">
        <v>163</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709</v>
      </c>
      <c r="J23" s="63">
        <v>881</v>
      </c>
      <c r="K23" s="65">
        <v>1176</v>
      </c>
      <c r="L23" s="65">
        <v>1037</v>
      </c>
      <c r="M23" s="45">
        <v>865</v>
      </c>
      <c r="N23" s="45">
        <v>527</v>
      </c>
      <c r="O23" s="45">
        <v>415</v>
      </c>
      <c r="P23" s="45">
        <v>301</v>
      </c>
      <c r="Q23" s="45">
        <v>282</v>
      </c>
      <c r="R23" s="45">
        <v>179</v>
      </c>
      <c r="S23" s="45">
        <v>132</v>
      </c>
      <c r="T23" s="45">
        <v>156</v>
      </c>
      <c r="U23" s="45">
        <v>163</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15"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840</v>
      </c>
      <c r="J25" s="64">
        <v>1100</v>
      </c>
      <c r="K25" s="62">
        <v>583</v>
      </c>
      <c r="L25" s="62">
        <v>241</v>
      </c>
      <c r="M25" s="25">
        <v>483</v>
      </c>
      <c r="N25" s="25">
        <v>581</v>
      </c>
      <c r="O25" s="25">
        <v>106</v>
      </c>
      <c r="P25" s="25">
        <v>372</v>
      </c>
      <c r="Q25" s="25">
        <v>179</v>
      </c>
      <c r="R25" s="25">
        <v>37</v>
      </c>
      <c r="S25" s="25">
        <v>159</v>
      </c>
      <c r="T25" s="25">
        <v>115</v>
      </c>
      <c r="U25" s="25">
        <v>136</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0.99817850637522765</v>
      </c>
    </row>
    <row r="26" spans="1:57" ht="50.1" customHeight="1" thickTop="1" thickBot="1">
      <c r="A26" s="132"/>
      <c r="B26" s="134"/>
      <c r="C26" s="131"/>
      <c r="D26" s="135"/>
      <c r="E26" s="131"/>
      <c r="F26" s="136"/>
      <c r="G26" s="137"/>
      <c r="H26" s="27" t="str">
        <f>'PANEL DE CONTROL DISTRITAL'!H25</f>
        <v xml:space="preserve"> Total de credenciales solicitadas</v>
      </c>
      <c r="I26" s="63">
        <v>843</v>
      </c>
      <c r="J26" s="65">
        <v>1106</v>
      </c>
      <c r="K26" s="63">
        <v>583</v>
      </c>
      <c r="L26" s="63">
        <v>241</v>
      </c>
      <c r="M26" s="45">
        <v>483</v>
      </c>
      <c r="N26" s="45">
        <v>581</v>
      </c>
      <c r="O26" s="45">
        <v>106</v>
      </c>
      <c r="P26" s="45">
        <v>372</v>
      </c>
      <c r="Q26" s="45">
        <v>179</v>
      </c>
      <c r="R26" s="45">
        <v>37</v>
      </c>
      <c r="S26" s="45">
        <v>159</v>
      </c>
      <c r="T26" s="45">
        <v>115</v>
      </c>
      <c r="U26" s="45">
        <v>136</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628" priority="18" operator="greaterThan">
      <formula>95%</formula>
    </cfRule>
    <cfRule type="cellIs" dxfId="627" priority="19" operator="greaterThanOrEqual">
      <formula>90%</formula>
    </cfRule>
    <cfRule type="cellIs" dxfId="626" priority="20" operator="lessThan">
      <formula>89.99%</formula>
    </cfRule>
  </conditionalFormatting>
  <conditionalFormatting sqref="AS13">
    <cfRule type="cellIs" dxfId="625" priority="15" operator="greaterThan">
      <formula>95%</formula>
    </cfRule>
    <cfRule type="cellIs" dxfId="624" priority="16" operator="greaterThanOrEqual">
      <formula>90%</formula>
    </cfRule>
    <cfRule type="cellIs" dxfId="623" priority="17" operator="lessThan">
      <formula>89.99%</formula>
    </cfRule>
  </conditionalFormatting>
  <conditionalFormatting sqref="AS16">
    <cfRule type="cellIs" dxfId="622" priority="12" operator="greaterThan">
      <formula>95%</formula>
    </cfRule>
    <cfRule type="cellIs" dxfId="621" priority="13" operator="greaterThanOrEqual">
      <formula>90%</formula>
    </cfRule>
    <cfRule type="cellIs" dxfId="620" priority="14" operator="lessThan">
      <formula>89.99%</formula>
    </cfRule>
  </conditionalFormatting>
  <conditionalFormatting sqref="AS19">
    <cfRule type="cellIs" dxfId="619" priority="9" operator="greaterThan">
      <formula>95%</formula>
    </cfRule>
    <cfRule type="cellIs" dxfId="618" priority="10" operator="greaterThanOrEqual">
      <formula>90%</formula>
    </cfRule>
    <cfRule type="cellIs" dxfId="617" priority="11" operator="lessThan">
      <formula>89.99%</formula>
    </cfRule>
  </conditionalFormatting>
  <conditionalFormatting sqref="AS22">
    <cfRule type="cellIs" dxfId="616" priority="1" operator="greaterThanOrEqual">
      <formula>100%</formula>
    </cfRule>
    <cfRule type="cellIs" dxfId="615" priority="2" operator="lessThan">
      <formula>99.99%</formula>
    </cfRule>
  </conditionalFormatting>
  <conditionalFormatting sqref="AS25">
    <cfRule type="cellIs" dxfId="614" priority="3" operator="greaterThan">
      <formula>95%</formula>
    </cfRule>
    <cfRule type="cellIs" dxfId="613" priority="4" operator="greaterThanOrEqual">
      <formula>90%</formula>
    </cfRule>
    <cfRule type="cellIs" dxfId="612" priority="5" operator="lessThan">
      <formula>89.99%</formula>
    </cfRule>
  </conditionalFormatting>
  <conditionalFormatting sqref="I21:AR21">
    <cfRule type="colorScale" priority="104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8988208-EBF6-49D6-8503-217EC2C8DFA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B3240-3601-4585-ADE9-3132480E0434}">
  <sheetPr>
    <tabColor rgb="FFFFFF00"/>
  </sheetPr>
  <dimension ref="A1:BE48"/>
  <sheetViews>
    <sheetView showGridLines="0" topLeftCell="AL6" zoomScale="85" zoomScaleNormal="85" workbookViewId="0">
      <selection activeCell="U26" sqref="U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21</v>
      </c>
      <c r="F2" s="81" t="s">
        <v>90</v>
      </c>
      <c r="G2" s="81"/>
      <c r="H2" s="22">
        <v>152152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308</v>
      </c>
      <c r="J10" s="62">
        <v>206</v>
      </c>
      <c r="K10" s="62">
        <v>41</v>
      </c>
      <c r="L10" s="62">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308</v>
      </c>
      <c r="J11" s="63">
        <v>206</v>
      </c>
      <c r="K11" s="63">
        <v>41</v>
      </c>
      <c r="L11" s="63">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v>0</v>
      </c>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308</v>
      </c>
      <c r="J13" s="62">
        <v>205</v>
      </c>
      <c r="K13" s="62">
        <v>41</v>
      </c>
      <c r="L13" s="62">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0.99819819819819822</v>
      </c>
    </row>
    <row r="14" spans="1:57" s="3" customFormat="1" ht="50.1" customHeight="1" thickTop="1" thickBot="1">
      <c r="A14" s="132"/>
      <c r="B14" s="134"/>
      <c r="C14" s="131"/>
      <c r="D14" s="135"/>
      <c r="E14" s="131"/>
      <c r="F14" s="136"/>
      <c r="G14" s="137"/>
      <c r="H14" s="27" t="str">
        <f>'PANEL DE CONTROL DISTRITAL'!H13</f>
        <v>Número de trámites aplicados</v>
      </c>
      <c r="I14" s="63">
        <v>308</v>
      </c>
      <c r="J14" s="63">
        <v>206</v>
      </c>
      <c r="K14" s="63">
        <v>41</v>
      </c>
      <c r="L14" s="63">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308</v>
      </c>
      <c r="J16" s="62">
        <v>206</v>
      </c>
      <c r="K16" s="62">
        <v>41</v>
      </c>
      <c r="L16" s="62">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308</v>
      </c>
      <c r="J17" s="63">
        <v>206</v>
      </c>
      <c r="K17" s="63">
        <v>41</v>
      </c>
      <c r="L17" s="63">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291</v>
      </c>
      <c r="J19" s="62">
        <v>616</v>
      </c>
      <c r="K19" s="62">
        <v>419</v>
      </c>
      <c r="L19" s="62">
        <v>19</v>
      </c>
      <c r="M19" s="25">
        <v>33</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291</v>
      </c>
      <c r="J20" s="63">
        <v>616</v>
      </c>
      <c r="K20" s="63">
        <v>419</v>
      </c>
      <c r="L20" s="63">
        <v>19</v>
      </c>
      <c r="M20" s="45">
        <v>33</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631</v>
      </c>
      <c r="J22" s="62">
        <v>930</v>
      </c>
      <c r="K22" s="64">
        <v>1172</v>
      </c>
      <c r="L22" s="64">
        <v>1130</v>
      </c>
      <c r="M22" s="25">
        <v>687</v>
      </c>
      <c r="N22" s="25">
        <v>374</v>
      </c>
      <c r="O22" s="25">
        <v>140</v>
      </c>
      <c r="P22" s="25">
        <v>90</v>
      </c>
      <c r="Q22" s="25">
        <v>46</v>
      </c>
      <c r="R22" s="25">
        <v>1</v>
      </c>
      <c r="S22" s="25">
        <v>1</v>
      </c>
      <c r="T22" s="25">
        <v>1</v>
      </c>
      <c r="U22" s="25">
        <v>1</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63">
        <v>631</v>
      </c>
      <c r="J23" s="63">
        <v>930</v>
      </c>
      <c r="K23" s="65">
        <v>1172</v>
      </c>
      <c r="L23" s="65">
        <v>1130</v>
      </c>
      <c r="M23" s="45">
        <v>687</v>
      </c>
      <c r="N23" s="45">
        <v>374</v>
      </c>
      <c r="O23" s="45">
        <v>140</v>
      </c>
      <c r="P23" s="45">
        <v>90</v>
      </c>
      <c r="Q23" s="45">
        <v>46</v>
      </c>
      <c r="R23" s="45">
        <v>1</v>
      </c>
      <c r="S23" s="45">
        <v>1</v>
      </c>
      <c r="T23" s="45">
        <v>1</v>
      </c>
      <c r="U23" s="45">
        <v>1</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13.9">
      <c r="A24" s="74"/>
      <c r="B24" s="74"/>
      <c r="C24" s="74"/>
      <c r="D24" s="74"/>
      <c r="E24" s="74"/>
      <c r="F24" s="74"/>
      <c r="G24" s="74"/>
      <c r="H24" s="74"/>
      <c r="I24" s="74"/>
      <c r="J24" s="74"/>
      <c r="K24" s="74"/>
      <c r="L24" s="74"/>
      <c r="M24" s="74"/>
      <c r="N24" s="74"/>
      <c r="O24" s="74"/>
      <c r="P24" s="74"/>
      <c r="Q24" s="74"/>
      <c r="R24" s="74"/>
      <c r="S24" s="74"/>
      <c r="T24" s="74"/>
      <c r="U24" s="74"/>
      <c r="V24" s="74"/>
      <c r="W24" s="74"/>
      <c r="X24" s="74"/>
      <c r="Y24" s="74"/>
      <c r="Z24" s="74"/>
      <c r="AA24" s="74"/>
      <c r="AB24" s="74"/>
      <c r="AC24" s="74"/>
      <c r="AD24" s="74"/>
      <c r="AE24" s="74"/>
      <c r="AF24" s="74"/>
      <c r="AG24" s="74"/>
      <c r="AH24" s="74"/>
      <c r="AI24" s="74"/>
      <c r="AJ24" s="74"/>
      <c r="AK24" s="74"/>
      <c r="AL24" s="74"/>
      <c r="AM24" s="74"/>
      <c r="AN24" s="74"/>
      <c r="AO24" s="74"/>
      <c r="AP24" s="74"/>
      <c r="AQ24" s="74"/>
      <c r="AR24" s="74"/>
      <c r="AS24" s="74"/>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62</v>
      </c>
      <c r="J25" s="62">
        <v>317</v>
      </c>
      <c r="K25" s="62">
        <v>173</v>
      </c>
      <c r="L25" s="62">
        <v>61</v>
      </c>
      <c r="M25" s="25">
        <v>476</v>
      </c>
      <c r="N25" s="25">
        <v>313</v>
      </c>
      <c r="O25" s="25">
        <v>226</v>
      </c>
      <c r="P25" s="25">
        <v>50</v>
      </c>
      <c r="Q25" s="25">
        <v>44</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c r="A26" s="132"/>
      <c r="B26" s="134"/>
      <c r="C26" s="131"/>
      <c r="D26" s="135"/>
      <c r="E26" s="131"/>
      <c r="F26" s="136"/>
      <c r="G26" s="137"/>
      <c r="H26" s="27" t="str">
        <f>'PANEL DE CONTROL DISTRITAL'!H25</f>
        <v xml:space="preserve"> Total de credenciales solicitadas</v>
      </c>
      <c r="I26" s="63">
        <v>62</v>
      </c>
      <c r="J26" s="63">
        <v>317</v>
      </c>
      <c r="K26" s="63">
        <v>173</v>
      </c>
      <c r="L26" s="63">
        <v>61</v>
      </c>
      <c r="M26" s="45">
        <v>476</v>
      </c>
      <c r="N26" s="45">
        <v>313</v>
      </c>
      <c r="O26" s="45">
        <v>226</v>
      </c>
      <c r="P26" s="45">
        <v>50</v>
      </c>
      <c r="Q26" s="45">
        <v>44</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69">
    <mergeCell ref="I29:L29"/>
    <mergeCell ref="B34:M34"/>
    <mergeCell ref="B35:G35"/>
    <mergeCell ref="H35:M35"/>
    <mergeCell ref="B36:G37"/>
    <mergeCell ref="H36:M37"/>
    <mergeCell ref="G22:G23"/>
    <mergeCell ref="AS22:AS23"/>
    <mergeCell ref="A25:A26"/>
    <mergeCell ref="B25:B26"/>
    <mergeCell ref="C25:C26"/>
    <mergeCell ref="D25:D26"/>
    <mergeCell ref="E25:E26"/>
    <mergeCell ref="F25:F26"/>
    <mergeCell ref="G25:G26"/>
    <mergeCell ref="A22:A23"/>
    <mergeCell ref="B22:B23"/>
    <mergeCell ref="C22:C23"/>
    <mergeCell ref="D22:D23"/>
    <mergeCell ref="AS25:AS26"/>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611" priority="15" operator="greaterThan">
      <formula>95%</formula>
    </cfRule>
    <cfRule type="cellIs" dxfId="610" priority="16" operator="greaterThanOrEqual">
      <formula>90%</formula>
    </cfRule>
    <cfRule type="cellIs" dxfId="609" priority="17" operator="lessThan">
      <formula>89.99%</formula>
    </cfRule>
  </conditionalFormatting>
  <conditionalFormatting sqref="AS13">
    <cfRule type="cellIs" dxfId="608" priority="12" operator="greaterThan">
      <formula>95%</formula>
    </cfRule>
    <cfRule type="cellIs" dxfId="607" priority="13" operator="greaterThanOrEqual">
      <formula>90%</formula>
    </cfRule>
    <cfRule type="cellIs" dxfId="606" priority="14" operator="lessThan">
      <formula>89.99%</formula>
    </cfRule>
  </conditionalFormatting>
  <conditionalFormatting sqref="AS16">
    <cfRule type="cellIs" dxfId="605" priority="9" operator="greaterThan">
      <formula>95%</formula>
    </cfRule>
    <cfRule type="cellIs" dxfId="604" priority="10" operator="greaterThanOrEqual">
      <formula>90%</formula>
    </cfRule>
    <cfRule type="cellIs" dxfId="603" priority="11" operator="lessThan">
      <formula>89.99%</formula>
    </cfRule>
  </conditionalFormatting>
  <conditionalFormatting sqref="AS19">
    <cfRule type="cellIs" dxfId="602" priority="6" operator="greaterThan">
      <formula>95%</formula>
    </cfRule>
    <cfRule type="cellIs" dxfId="601" priority="7" operator="greaterThanOrEqual">
      <formula>90%</formula>
    </cfRule>
    <cfRule type="cellIs" dxfId="600" priority="8" operator="lessThan">
      <formula>89.99%</formula>
    </cfRule>
  </conditionalFormatting>
  <conditionalFormatting sqref="AS22">
    <cfRule type="cellIs" dxfId="599" priority="1" operator="greaterThanOrEqual">
      <formula>100%</formula>
    </cfRule>
    <cfRule type="cellIs" dxfId="598" priority="2" operator="lessThan">
      <formula>99.99%</formula>
    </cfRule>
  </conditionalFormatting>
  <conditionalFormatting sqref="AS25">
    <cfRule type="cellIs" dxfId="597" priority="3" operator="greaterThan">
      <formula>95%</formula>
    </cfRule>
    <cfRule type="cellIs" dxfId="596" priority="4" operator="greaterThanOrEqual">
      <formula>90%</formula>
    </cfRule>
    <cfRule type="cellIs" dxfId="595" priority="5" operator="lessThan">
      <formula>89.99%</formula>
    </cfRule>
  </conditionalFormatting>
  <conditionalFormatting sqref="I21:AR21">
    <cfRule type="colorScale" priority="104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192771A9-B736-497B-9FD2-8DA325E2F77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0ED417-6F2C-4778-BD60-998CB72D8B5A}">
  <sheetPr>
    <tabColor rgb="FF00B0F0"/>
  </sheetPr>
  <dimension ref="A1:BE48"/>
  <sheetViews>
    <sheetView showGridLines="0" topLeftCell="AN2" zoomScale="85" zoomScaleNormal="85" workbookViewId="0">
      <selection activeCell="J2" sqref="J2"/>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22</v>
      </c>
      <c r="F2" s="81" t="s">
        <v>90</v>
      </c>
      <c r="G2" s="81"/>
      <c r="H2" s="22">
        <v>152251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694</v>
      </c>
      <c r="J10" s="62">
        <v>844</v>
      </c>
      <c r="K10" s="62">
        <v>732</v>
      </c>
      <c r="L10" s="62">
        <v>111</v>
      </c>
      <c r="M10" s="25">
        <v>567</v>
      </c>
      <c r="N10" s="25">
        <v>624</v>
      </c>
      <c r="O10" s="25">
        <v>547</v>
      </c>
      <c r="P10" s="25">
        <v>525</v>
      </c>
      <c r="Q10" s="25">
        <v>479</v>
      </c>
      <c r="R10" s="25">
        <v>76</v>
      </c>
      <c r="S10" s="25">
        <v>328</v>
      </c>
      <c r="T10" s="25">
        <v>303</v>
      </c>
      <c r="U10" s="25">
        <v>447</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0.98509102322661646</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706</v>
      </c>
      <c r="J11" s="63">
        <v>862</v>
      </c>
      <c r="K11" s="63">
        <v>748</v>
      </c>
      <c r="L11" s="63">
        <v>113</v>
      </c>
      <c r="M11" s="45">
        <v>570</v>
      </c>
      <c r="N11" s="45">
        <v>633</v>
      </c>
      <c r="O11" s="45">
        <v>557</v>
      </c>
      <c r="P11" s="45">
        <v>532</v>
      </c>
      <c r="Q11" s="45">
        <v>492</v>
      </c>
      <c r="R11" s="45">
        <v>77</v>
      </c>
      <c r="S11" s="45">
        <v>329</v>
      </c>
      <c r="T11" s="45">
        <v>303</v>
      </c>
      <c r="U11" s="45">
        <v>450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v>0</v>
      </c>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692</v>
      </c>
      <c r="J13" s="62">
        <v>841</v>
      </c>
      <c r="K13" s="62">
        <v>731</v>
      </c>
      <c r="L13" s="62">
        <v>111</v>
      </c>
      <c r="M13" s="25">
        <v>567</v>
      </c>
      <c r="N13" s="25">
        <v>622</v>
      </c>
      <c r="O13" s="25">
        <v>547</v>
      </c>
      <c r="P13" s="25">
        <v>524</v>
      </c>
      <c r="Q13" s="25">
        <v>476</v>
      </c>
      <c r="R13" s="25">
        <v>76</v>
      </c>
      <c r="S13" s="25">
        <v>328</v>
      </c>
      <c r="T13" s="25">
        <v>303</v>
      </c>
      <c r="U13" s="25">
        <v>447</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0.99808825872231954</v>
      </c>
    </row>
    <row r="14" spans="1:57" s="3" customFormat="1" ht="50.1" customHeight="1" thickTop="1" thickBot="1">
      <c r="A14" s="132"/>
      <c r="B14" s="134"/>
      <c r="C14" s="131"/>
      <c r="D14" s="135"/>
      <c r="E14" s="131"/>
      <c r="F14" s="136"/>
      <c r="G14" s="137"/>
      <c r="H14" s="27" t="str">
        <f>'PANEL DE CONTROL DISTRITAL'!H13</f>
        <v>Número de trámites aplicados</v>
      </c>
      <c r="I14" s="63">
        <v>694</v>
      </c>
      <c r="J14" s="63">
        <v>844</v>
      </c>
      <c r="K14" s="63">
        <v>732</v>
      </c>
      <c r="L14" s="63">
        <v>111</v>
      </c>
      <c r="M14" s="45">
        <v>567</v>
      </c>
      <c r="N14" s="45">
        <v>624</v>
      </c>
      <c r="O14" s="45">
        <v>547</v>
      </c>
      <c r="P14" s="45">
        <v>525</v>
      </c>
      <c r="Q14" s="45">
        <v>479</v>
      </c>
      <c r="R14" s="45">
        <v>76</v>
      </c>
      <c r="S14" s="45">
        <v>328</v>
      </c>
      <c r="T14" s="45">
        <v>303</v>
      </c>
      <c r="U14" s="45">
        <v>447</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694</v>
      </c>
      <c r="J16" s="62">
        <v>844</v>
      </c>
      <c r="K16" s="62">
        <v>732</v>
      </c>
      <c r="L16" s="62">
        <v>111</v>
      </c>
      <c r="M16" s="25">
        <v>567</v>
      </c>
      <c r="N16" s="25">
        <v>624</v>
      </c>
      <c r="O16" s="25">
        <v>547</v>
      </c>
      <c r="P16" s="25">
        <v>525</v>
      </c>
      <c r="Q16" s="25">
        <v>479</v>
      </c>
      <c r="R16" s="25">
        <v>76</v>
      </c>
      <c r="S16" s="25">
        <v>328</v>
      </c>
      <c r="T16" s="25">
        <v>303</v>
      </c>
      <c r="U16" s="25">
        <v>447</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694</v>
      </c>
      <c r="J17" s="63">
        <v>844</v>
      </c>
      <c r="K17" s="63">
        <v>732</v>
      </c>
      <c r="L17" s="63">
        <v>111</v>
      </c>
      <c r="M17" s="45">
        <v>567</v>
      </c>
      <c r="N17" s="45">
        <v>624</v>
      </c>
      <c r="O17" s="45">
        <v>547</v>
      </c>
      <c r="P17" s="45">
        <v>525</v>
      </c>
      <c r="Q17" s="45">
        <v>479</v>
      </c>
      <c r="R17" s="45">
        <v>76</v>
      </c>
      <c r="S17" s="45">
        <v>328</v>
      </c>
      <c r="T17" s="45">
        <v>303</v>
      </c>
      <c r="U17" s="45">
        <v>447</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1800</v>
      </c>
      <c r="J19" s="64">
        <v>3566</v>
      </c>
      <c r="K19" s="64">
        <v>1606</v>
      </c>
      <c r="L19" s="62">
        <v>244</v>
      </c>
      <c r="M19" s="25">
        <v>673</v>
      </c>
      <c r="N19" s="25">
        <v>622</v>
      </c>
      <c r="O19" s="25">
        <v>609</v>
      </c>
      <c r="P19" s="25">
        <v>544</v>
      </c>
      <c r="Q19" s="25">
        <v>473</v>
      </c>
      <c r="R19" s="25">
        <v>106</v>
      </c>
      <c r="S19" s="25">
        <v>293</v>
      </c>
      <c r="T19" s="25">
        <v>323</v>
      </c>
      <c r="U19" s="25">
        <v>471</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1800</v>
      </c>
      <c r="J20" s="65">
        <v>3566</v>
      </c>
      <c r="K20" s="65">
        <v>1606</v>
      </c>
      <c r="L20" s="63">
        <v>244</v>
      </c>
      <c r="M20" s="45">
        <v>673</v>
      </c>
      <c r="N20" s="45">
        <v>622</v>
      </c>
      <c r="O20" s="45">
        <v>609</v>
      </c>
      <c r="P20" s="45">
        <v>544</v>
      </c>
      <c r="Q20" s="45">
        <v>473</v>
      </c>
      <c r="R20" s="45">
        <v>106</v>
      </c>
      <c r="S20" s="45">
        <v>293</v>
      </c>
      <c r="T20" s="45">
        <v>323</v>
      </c>
      <c r="U20" s="45">
        <v>471</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3665</v>
      </c>
      <c r="J22" s="64">
        <v>3421</v>
      </c>
      <c r="K22" s="64">
        <v>3552</v>
      </c>
      <c r="L22" s="64">
        <v>3183</v>
      </c>
      <c r="M22" s="25">
        <v>2460</v>
      </c>
      <c r="N22" s="25">
        <v>1871</v>
      </c>
      <c r="O22" s="25">
        <v>1474</v>
      </c>
      <c r="P22" s="25">
        <v>1108</v>
      </c>
      <c r="Q22" s="25">
        <v>493</v>
      </c>
      <c r="R22" s="25">
        <v>534</v>
      </c>
      <c r="S22" s="25">
        <v>411</v>
      </c>
      <c r="T22" s="25">
        <v>427</v>
      </c>
      <c r="U22" s="25">
        <v>476</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3665</v>
      </c>
      <c r="J23" s="65">
        <v>3421</v>
      </c>
      <c r="K23" s="65">
        <v>3552</v>
      </c>
      <c r="L23" s="65">
        <v>3183</v>
      </c>
      <c r="M23" s="45">
        <v>2460</v>
      </c>
      <c r="N23" s="45">
        <v>1871</v>
      </c>
      <c r="O23" s="45">
        <v>1474</v>
      </c>
      <c r="P23" s="45">
        <v>1108</v>
      </c>
      <c r="Q23" s="45">
        <v>493</v>
      </c>
      <c r="R23" s="45">
        <v>534</v>
      </c>
      <c r="S23" s="45">
        <v>411</v>
      </c>
      <c r="T23" s="45">
        <v>427</v>
      </c>
      <c r="U23" s="45">
        <v>476</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2757</v>
      </c>
      <c r="J25" s="64">
        <v>3810</v>
      </c>
      <c r="K25" s="64">
        <v>1457</v>
      </c>
      <c r="L25" s="62">
        <v>613</v>
      </c>
      <c r="M25" s="25">
        <v>1394</v>
      </c>
      <c r="N25" s="25">
        <v>1211</v>
      </c>
      <c r="O25" s="25">
        <v>898</v>
      </c>
      <c r="P25" s="25">
        <v>910</v>
      </c>
      <c r="Q25" s="25">
        <v>664</v>
      </c>
      <c r="R25" s="25">
        <v>65</v>
      </c>
      <c r="S25" s="25">
        <v>416</v>
      </c>
      <c r="T25" s="25">
        <v>307</v>
      </c>
      <c r="U25" s="25">
        <v>422</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0.97294478127648476</v>
      </c>
    </row>
    <row r="26" spans="1:57" ht="50.1" customHeight="1" thickTop="1" thickBot="1">
      <c r="A26" s="132"/>
      <c r="B26" s="134"/>
      <c r="C26" s="131"/>
      <c r="D26" s="135"/>
      <c r="E26" s="131"/>
      <c r="F26" s="136"/>
      <c r="G26" s="137"/>
      <c r="H26" s="27" t="str">
        <f>'PANEL DE CONTROL DISTRITAL'!H25</f>
        <v xml:space="preserve"> Total de credenciales solicitadas</v>
      </c>
      <c r="I26" s="65">
        <v>2770</v>
      </c>
      <c r="J26" s="65">
        <v>4127</v>
      </c>
      <c r="K26" s="65">
        <v>1529</v>
      </c>
      <c r="L26" s="63">
        <v>613</v>
      </c>
      <c r="M26" s="45">
        <v>1397</v>
      </c>
      <c r="N26" s="45">
        <v>1213</v>
      </c>
      <c r="O26" s="45">
        <v>903</v>
      </c>
      <c r="P26" s="45">
        <v>912</v>
      </c>
      <c r="Q26" s="45">
        <v>664</v>
      </c>
      <c r="R26" s="45">
        <v>65</v>
      </c>
      <c r="S26" s="45">
        <v>417</v>
      </c>
      <c r="T26" s="45">
        <v>307</v>
      </c>
      <c r="U26" s="45">
        <v>422</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594" priority="18" operator="greaterThan">
      <formula>95%</formula>
    </cfRule>
    <cfRule type="cellIs" dxfId="593" priority="19" operator="greaterThanOrEqual">
      <formula>90%</formula>
    </cfRule>
    <cfRule type="cellIs" dxfId="592" priority="20" operator="lessThan">
      <formula>89.99%</formula>
    </cfRule>
  </conditionalFormatting>
  <conditionalFormatting sqref="AS13">
    <cfRule type="cellIs" dxfId="591" priority="15" operator="greaterThan">
      <formula>95%</formula>
    </cfRule>
    <cfRule type="cellIs" dxfId="590" priority="16" operator="greaterThanOrEqual">
      <formula>90%</formula>
    </cfRule>
    <cfRule type="cellIs" dxfId="589" priority="17" operator="lessThan">
      <formula>89.99%</formula>
    </cfRule>
  </conditionalFormatting>
  <conditionalFormatting sqref="AS16">
    <cfRule type="cellIs" dxfId="588" priority="12" operator="greaterThan">
      <formula>95%</formula>
    </cfRule>
    <cfRule type="cellIs" dxfId="587" priority="13" operator="greaterThanOrEqual">
      <formula>90%</formula>
    </cfRule>
    <cfRule type="cellIs" dxfId="586" priority="14" operator="lessThan">
      <formula>89.99%</formula>
    </cfRule>
  </conditionalFormatting>
  <conditionalFormatting sqref="AS19">
    <cfRule type="cellIs" dxfId="585" priority="9" operator="greaterThan">
      <formula>95%</formula>
    </cfRule>
    <cfRule type="cellIs" dxfId="584" priority="10" operator="greaterThanOrEqual">
      <formula>90%</formula>
    </cfRule>
    <cfRule type="cellIs" dxfId="583" priority="11" operator="lessThan">
      <formula>89.99%</formula>
    </cfRule>
  </conditionalFormatting>
  <conditionalFormatting sqref="AS22">
    <cfRule type="cellIs" dxfId="582" priority="1" operator="greaterThanOrEqual">
      <formula>100%</formula>
    </cfRule>
    <cfRule type="cellIs" dxfId="581" priority="2" operator="lessThan">
      <formula>99.99%</formula>
    </cfRule>
  </conditionalFormatting>
  <conditionalFormatting sqref="AS25">
    <cfRule type="cellIs" dxfId="580" priority="3" operator="greaterThan">
      <formula>95%</formula>
    </cfRule>
    <cfRule type="cellIs" dxfId="579" priority="4" operator="greaterThanOrEqual">
      <formula>90%</formula>
    </cfRule>
    <cfRule type="cellIs" dxfId="578" priority="5" operator="lessThan">
      <formula>89.99%</formula>
    </cfRule>
  </conditionalFormatting>
  <conditionalFormatting sqref="I21:AR21">
    <cfRule type="colorScale" priority="104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9316166E-524E-423F-9117-2FA4FE946B2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3E0B9-A5FA-4B8F-B678-489A41EDF042}">
  <sheetPr>
    <tabColor rgb="FF00B0F0"/>
  </sheetPr>
  <dimension ref="A1:BE48"/>
  <sheetViews>
    <sheetView showGridLines="0" topLeftCell="AN2" zoomScale="85" zoomScaleNormal="85" workbookViewId="0">
      <selection activeCell="Q13" sqref="Q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22</v>
      </c>
      <c r="F2" s="81" t="s">
        <v>90</v>
      </c>
      <c r="G2" s="81"/>
      <c r="H2" s="22">
        <v>152252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407</v>
      </c>
      <c r="J10" s="62">
        <v>493</v>
      </c>
      <c r="K10" s="62">
        <v>431</v>
      </c>
      <c r="L10" s="62">
        <v>50</v>
      </c>
      <c r="M10" s="25">
        <v>250</v>
      </c>
      <c r="N10" s="25">
        <v>269</v>
      </c>
      <c r="O10" s="25">
        <v>271</v>
      </c>
      <c r="P10" s="25">
        <v>216</v>
      </c>
      <c r="Q10" s="25">
        <v>222</v>
      </c>
      <c r="R10" s="25">
        <v>22</v>
      </c>
      <c r="S10" s="25">
        <v>110</v>
      </c>
      <c r="T10" s="25">
        <v>88</v>
      </c>
      <c r="U10" s="25">
        <v>131</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0.97560975609756095</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423</v>
      </c>
      <c r="J11" s="63">
        <v>508</v>
      </c>
      <c r="K11" s="63">
        <v>435</v>
      </c>
      <c r="L11" s="63">
        <v>52</v>
      </c>
      <c r="M11" s="45">
        <v>262</v>
      </c>
      <c r="N11" s="45">
        <v>274</v>
      </c>
      <c r="O11" s="45">
        <v>284</v>
      </c>
      <c r="P11" s="45">
        <v>220</v>
      </c>
      <c r="Q11" s="45">
        <v>223</v>
      </c>
      <c r="R11" s="45">
        <v>22</v>
      </c>
      <c r="S11" s="45">
        <v>111</v>
      </c>
      <c r="T11" s="45">
        <v>89</v>
      </c>
      <c r="U11" s="45">
        <v>131</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v>0</v>
      </c>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406</v>
      </c>
      <c r="J13" s="62">
        <v>492</v>
      </c>
      <c r="K13" s="62">
        <v>431</v>
      </c>
      <c r="L13" s="62">
        <v>50</v>
      </c>
      <c r="M13" s="25">
        <v>250</v>
      </c>
      <c r="N13" s="25">
        <v>269</v>
      </c>
      <c r="O13" s="25">
        <v>268</v>
      </c>
      <c r="P13" s="25">
        <v>216</v>
      </c>
      <c r="Q13" s="25">
        <v>222</v>
      </c>
      <c r="R13" s="25">
        <v>22</v>
      </c>
      <c r="S13" s="25">
        <v>110</v>
      </c>
      <c r="T13" s="25">
        <v>88</v>
      </c>
      <c r="U13" s="25">
        <v>130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0.99797297297297294</v>
      </c>
    </row>
    <row r="14" spans="1:57" s="3" customFormat="1" ht="50.1" customHeight="1" thickTop="1" thickBot="1">
      <c r="A14" s="132"/>
      <c r="B14" s="134"/>
      <c r="C14" s="131"/>
      <c r="D14" s="135"/>
      <c r="E14" s="131"/>
      <c r="F14" s="136"/>
      <c r="G14" s="137"/>
      <c r="H14" s="27" t="str">
        <f>'PANEL DE CONTROL DISTRITAL'!H13</f>
        <v>Número de trámites aplicados</v>
      </c>
      <c r="I14" s="63">
        <v>407</v>
      </c>
      <c r="J14" s="63">
        <v>493</v>
      </c>
      <c r="K14" s="63">
        <v>431</v>
      </c>
      <c r="L14" s="63">
        <v>50</v>
      </c>
      <c r="M14" s="45">
        <v>250</v>
      </c>
      <c r="N14" s="45">
        <v>269</v>
      </c>
      <c r="O14" s="45">
        <v>271</v>
      </c>
      <c r="P14" s="45">
        <v>216</v>
      </c>
      <c r="Q14" s="45">
        <v>222</v>
      </c>
      <c r="R14" s="45">
        <v>22</v>
      </c>
      <c r="S14" s="45">
        <v>110</v>
      </c>
      <c r="T14" s="45">
        <v>88</v>
      </c>
      <c r="U14" s="45">
        <v>131</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407</v>
      </c>
      <c r="J16" s="62">
        <v>493</v>
      </c>
      <c r="K16" s="62">
        <v>431</v>
      </c>
      <c r="L16" s="62">
        <v>50</v>
      </c>
      <c r="M16" s="25">
        <v>250</v>
      </c>
      <c r="N16" s="25">
        <v>269</v>
      </c>
      <c r="O16" s="25">
        <v>271</v>
      </c>
      <c r="P16" s="25">
        <v>216</v>
      </c>
      <c r="Q16" s="25">
        <v>222</v>
      </c>
      <c r="R16" s="25">
        <v>22</v>
      </c>
      <c r="S16" s="25">
        <v>110</v>
      </c>
      <c r="T16" s="25">
        <v>88</v>
      </c>
      <c r="U16" s="25">
        <v>131</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407</v>
      </c>
      <c r="J17" s="63">
        <v>493</v>
      </c>
      <c r="K17" s="63">
        <v>431</v>
      </c>
      <c r="L17" s="63">
        <v>50</v>
      </c>
      <c r="M17" s="45">
        <v>250</v>
      </c>
      <c r="N17" s="45">
        <v>269</v>
      </c>
      <c r="O17" s="45">
        <v>271</v>
      </c>
      <c r="P17" s="45">
        <v>216</v>
      </c>
      <c r="Q17" s="45">
        <v>222</v>
      </c>
      <c r="R17" s="45">
        <v>22</v>
      </c>
      <c r="S17" s="45">
        <v>110</v>
      </c>
      <c r="T17" s="45">
        <v>88</v>
      </c>
      <c r="U17" s="45">
        <v>131</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444</v>
      </c>
      <c r="J19" s="64">
        <v>1130</v>
      </c>
      <c r="K19" s="62">
        <v>929</v>
      </c>
      <c r="L19" s="62">
        <v>154</v>
      </c>
      <c r="M19" s="25">
        <v>345</v>
      </c>
      <c r="N19" s="25">
        <v>262</v>
      </c>
      <c r="O19" s="25">
        <v>280</v>
      </c>
      <c r="P19" s="25">
        <v>238</v>
      </c>
      <c r="Q19" s="25">
        <v>189</v>
      </c>
      <c r="R19" s="25">
        <v>67</v>
      </c>
      <c r="S19" s="25">
        <v>140</v>
      </c>
      <c r="T19" s="25">
        <v>84</v>
      </c>
      <c r="U19" s="25">
        <v>141</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444</v>
      </c>
      <c r="J20" s="65">
        <v>1130</v>
      </c>
      <c r="K20" s="63">
        <v>929</v>
      </c>
      <c r="L20" s="63">
        <v>154</v>
      </c>
      <c r="M20" s="45">
        <v>345</v>
      </c>
      <c r="N20" s="45">
        <v>262</v>
      </c>
      <c r="O20" s="45">
        <v>280</v>
      </c>
      <c r="P20" s="45">
        <v>238</v>
      </c>
      <c r="Q20" s="45">
        <v>189</v>
      </c>
      <c r="R20" s="45">
        <v>67</v>
      </c>
      <c r="S20" s="45">
        <v>140</v>
      </c>
      <c r="T20" s="45">
        <v>84</v>
      </c>
      <c r="U20" s="45">
        <v>141</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843</v>
      </c>
      <c r="J22" s="62">
        <v>923</v>
      </c>
      <c r="K22" s="64">
        <v>1292</v>
      </c>
      <c r="L22" s="64">
        <v>1185</v>
      </c>
      <c r="M22" s="25">
        <v>895</v>
      </c>
      <c r="N22" s="25">
        <v>736</v>
      </c>
      <c r="O22" s="25">
        <v>509</v>
      </c>
      <c r="P22" s="25">
        <v>397</v>
      </c>
      <c r="Q22" s="25">
        <v>176</v>
      </c>
      <c r="R22" s="25">
        <v>200</v>
      </c>
      <c r="S22" s="25">
        <v>156</v>
      </c>
      <c r="T22" s="25">
        <v>126</v>
      </c>
      <c r="U22" s="25">
        <v>139</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843</v>
      </c>
      <c r="J23" s="63">
        <v>923</v>
      </c>
      <c r="K23" s="65">
        <v>1292</v>
      </c>
      <c r="L23" s="65">
        <v>1185</v>
      </c>
      <c r="M23" s="45">
        <v>895</v>
      </c>
      <c r="N23" s="45">
        <v>736</v>
      </c>
      <c r="O23" s="45">
        <v>509</v>
      </c>
      <c r="P23" s="45">
        <v>397</v>
      </c>
      <c r="Q23" s="45">
        <v>176</v>
      </c>
      <c r="R23" s="45">
        <v>200</v>
      </c>
      <c r="S23" s="45">
        <v>156</v>
      </c>
      <c r="T23" s="45">
        <v>126</v>
      </c>
      <c r="U23" s="45">
        <v>139</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976</v>
      </c>
      <c r="J25" s="64">
        <v>1050</v>
      </c>
      <c r="K25" s="62">
        <v>557</v>
      </c>
      <c r="L25" s="62">
        <v>261</v>
      </c>
      <c r="M25" s="25">
        <v>635</v>
      </c>
      <c r="N25" s="25">
        <v>421</v>
      </c>
      <c r="O25" s="25">
        <v>481</v>
      </c>
      <c r="P25" s="25">
        <v>350</v>
      </c>
      <c r="Q25" s="25">
        <v>308</v>
      </c>
      <c r="R25" s="25">
        <v>43</v>
      </c>
      <c r="S25" s="25">
        <v>184</v>
      </c>
      <c r="T25" s="25">
        <v>114</v>
      </c>
      <c r="U25" s="25">
        <v>128</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0.9996370235934664</v>
      </c>
    </row>
    <row r="26" spans="1:57" ht="50.1" customHeight="1" thickTop="1" thickBot="1">
      <c r="A26" s="132"/>
      <c r="B26" s="134"/>
      <c r="C26" s="131"/>
      <c r="D26" s="135"/>
      <c r="E26" s="131"/>
      <c r="F26" s="136"/>
      <c r="G26" s="137"/>
      <c r="H26" s="27" t="str">
        <f>'PANEL DE CONTROL DISTRITAL'!H25</f>
        <v xml:space="preserve"> Total de credenciales solicitadas</v>
      </c>
      <c r="I26" s="63">
        <v>978</v>
      </c>
      <c r="J26" s="65">
        <v>1050</v>
      </c>
      <c r="K26" s="63">
        <v>557</v>
      </c>
      <c r="L26" s="63">
        <v>261</v>
      </c>
      <c r="M26" s="45">
        <v>635</v>
      </c>
      <c r="N26" s="45">
        <v>421</v>
      </c>
      <c r="O26" s="45">
        <v>481</v>
      </c>
      <c r="P26" s="45">
        <v>350</v>
      </c>
      <c r="Q26" s="45">
        <v>308</v>
      </c>
      <c r="R26" s="45">
        <v>43</v>
      </c>
      <c r="S26" s="45">
        <v>184</v>
      </c>
      <c r="T26" s="45">
        <v>114</v>
      </c>
      <c r="U26" s="45">
        <v>128</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577" priority="15" operator="greaterThan">
      <formula>95%</formula>
    </cfRule>
    <cfRule type="cellIs" dxfId="576" priority="16" operator="greaterThanOrEqual">
      <formula>90%</formula>
    </cfRule>
    <cfRule type="cellIs" dxfId="575" priority="17" operator="lessThan">
      <formula>89.99%</formula>
    </cfRule>
  </conditionalFormatting>
  <conditionalFormatting sqref="AS13">
    <cfRule type="cellIs" dxfId="574" priority="12" operator="greaterThan">
      <formula>95%</formula>
    </cfRule>
    <cfRule type="cellIs" dxfId="573" priority="13" operator="greaterThanOrEqual">
      <formula>90%</formula>
    </cfRule>
    <cfRule type="cellIs" dxfId="572" priority="14" operator="lessThan">
      <formula>89.99%</formula>
    </cfRule>
  </conditionalFormatting>
  <conditionalFormatting sqref="AS16">
    <cfRule type="cellIs" dxfId="571" priority="9" operator="greaterThan">
      <formula>95%</formula>
    </cfRule>
    <cfRule type="cellIs" dxfId="570" priority="10" operator="greaterThanOrEqual">
      <formula>90%</formula>
    </cfRule>
    <cfRule type="cellIs" dxfId="569" priority="11" operator="lessThan">
      <formula>89.99%</formula>
    </cfRule>
  </conditionalFormatting>
  <conditionalFormatting sqref="AS19">
    <cfRule type="cellIs" dxfId="568" priority="6" operator="greaterThan">
      <formula>95%</formula>
    </cfRule>
    <cfRule type="cellIs" dxfId="567" priority="7" operator="greaterThanOrEqual">
      <formula>90%</formula>
    </cfRule>
    <cfRule type="cellIs" dxfId="566" priority="8" operator="lessThan">
      <formula>89.99%</formula>
    </cfRule>
  </conditionalFormatting>
  <conditionalFormatting sqref="AS22">
    <cfRule type="cellIs" dxfId="565" priority="1" operator="greaterThanOrEqual">
      <formula>100%</formula>
    </cfRule>
    <cfRule type="cellIs" dxfId="564" priority="2" operator="lessThan">
      <formula>99.99%</formula>
    </cfRule>
  </conditionalFormatting>
  <conditionalFormatting sqref="AS25">
    <cfRule type="cellIs" dxfId="563" priority="3" operator="greaterThan">
      <formula>95%</formula>
    </cfRule>
    <cfRule type="cellIs" dxfId="562" priority="4" operator="greaterThanOrEqual">
      <formula>90%</formula>
    </cfRule>
    <cfRule type="cellIs" dxfId="561" priority="5" operator="lessThan">
      <formula>89.99%</formula>
    </cfRule>
  </conditionalFormatting>
  <conditionalFormatting sqref="I21:AR21">
    <cfRule type="colorScale" priority="104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C3945CC3-EA8C-44EF-9BA5-18C0559F52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62BC42-4648-4B11-9929-98D3CE9BEEE8}">
  <sheetPr>
    <tabColor rgb="FF002060"/>
  </sheetPr>
  <dimension ref="A1:BE48"/>
  <sheetViews>
    <sheetView showGridLines="0" topLeftCell="AL6" zoomScale="85" zoomScaleNormal="85" workbookViewId="0">
      <selection activeCell="R25" sqref="R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23</v>
      </c>
      <c r="F2" s="81" t="s">
        <v>90</v>
      </c>
      <c r="G2" s="81"/>
      <c r="H2" s="22">
        <v>152351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402</v>
      </c>
      <c r="J10" s="62">
        <v>520</v>
      </c>
      <c r="K10" s="62">
        <v>492</v>
      </c>
      <c r="L10" s="62">
        <v>40</v>
      </c>
      <c r="M10" s="25">
        <v>243</v>
      </c>
      <c r="N10" s="25">
        <v>257</v>
      </c>
      <c r="O10" s="25">
        <v>267</v>
      </c>
      <c r="P10" s="25">
        <v>261</v>
      </c>
      <c r="Q10" s="25">
        <v>266</v>
      </c>
      <c r="R10" s="25">
        <v>32</v>
      </c>
      <c r="S10" s="25">
        <v>183</v>
      </c>
      <c r="T10" s="25">
        <v>144</v>
      </c>
      <c r="U10" s="25">
        <v>216</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402</v>
      </c>
      <c r="J11" s="63">
        <v>520</v>
      </c>
      <c r="K11" s="63">
        <v>492</v>
      </c>
      <c r="L11" s="63">
        <v>40</v>
      </c>
      <c r="M11" s="45">
        <v>243</v>
      </c>
      <c r="N11" s="45">
        <v>257</v>
      </c>
      <c r="O11" s="45">
        <v>267</v>
      </c>
      <c r="P11" s="45">
        <v>261</v>
      </c>
      <c r="Q11" s="45">
        <v>266</v>
      </c>
      <c r="R11" s="45">
        <v>32</v>
      </c>
      <c r="S11" s="45">
        <v>183</v>
      </c>
      <c r="T11" s="45">
        <v>144</v>
      </c>
      <c r="U11" s="45">
        <v>216</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400</v>
      </c>
      <c r="J13" s="62">
        <v>520</v>
      </c>
      <c r="K13" s="62">
        <v>492</v>
      </c>
      <c r="L13" s="62">
        <v>39</v>
      </c>
      <c r="M13" s="25">
        <v>243</v>
      </c>
      <c r="N13" s="25">
        <v>257</v>
      </c>
      <c r="O13" s="25">
        <v>267</v>
      </c>
      <c r="P13" s="25">
        <v>261</v>
      </c>
      <c r="Q13" s="25">
        <v>266</v>
      </c>
      <c r="R13" s="25">
        <v>32</v>
      </c>
      <c r="S13" s="25">
        <v>183</v>
      </c>
      <c r="T13" s="25">
        <v>144</v>
      </c>
      <c r="U13" s="25">
        <v>216</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0.99909720132410473</v>
      </c>
    </row>
    <row r="14" spans="1:57" s="3" customFormat="1" ht="50.1" customHeight="1" thickTop="1" thickBot="1">
      <c r="A14" s="132"/>
      <c r="B14" s="134"/>
      <c r="C14" s="131"/>
      <c r="D14" s="135"/>
      <c r="E14" s="131"/>
      <c r="F14" s="136"/>
      <c r="G14" s="137"/>
      <c r="H14" s="27" t="str">
        <f>'PANEL DE CONTROL DISTRITAL'!H13</f>
        <v>Número de trámites aplicados</v>
      </c>
      <c r="I14" s="63">
        <v>402</v>
      </c>
      <c r="J14" s="63">
        <v>520</v>
      </c>
      <c r="K14" s="63">
        <v>492</v>
      </c>
      <c r="L14" s="63">
        <v>40</v>
      </c>
      <c r="M14" s="45">
        <v>243</v>
      </c>
      <c r="N14" s="45">
        <v>257</v>
      </c>
      <c r="O14" s="45">
        <v>267</v>
      </c>
      <c r="P14" s="45">
        <v>261</v>
      </c>
      <c r="Q14" s="45">
        <v>266</v>
      </c>
      <c r="R14" s="45">
        <v>32</v>
      </c>
      <c r="S14" s="45">
        <v>183</v>
      </c>
      <c r="T14" s="45">
        <v>144</v>
      </c>
      <c r="U14" s="45">
        <v>216</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4">
        <v>1782</v>
      </c>
      <c r="J16" s="64">
        <v>1915</v>
      </c>
      <c r="K16" s="64">
        <v>1216</v>
      </c>
      <c r="L16" s="62">
        <v>319</v>
      </c>
      <c r="M16" s="25">
        <v>1004</v>
      </c>
      <c r="N16" s="25">
        <v>845</v>
      </c>
      <c r="O16" s="25">
        <v>691</v>
      </c>
      <c r="P16" s="25">
        <v>565</v>
      </c>
      <c r="Q16" s="25">
        <v>512</v>
      </c>
      <c r="R16" s="25">
        <v>61</v>
      </c>
      <c r="S16" s="25">
        <v>436</v>
      </c>
      <c r="T16" s="25">
        <v>222</v>
      </c>
      <c r="U16" s="25">
        <v>387</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5">
        <v>1782</v>
      </c>
      <c r="J17" s="65">
        <v>1915</v>
      </c>
      <c r="K17" s="65">
        <v>1216</v>
      </c>
      <c r="L17" s="63">
        <v>319</v>
      </c>
      <c r="M17" s="45">
        <v>1004</v>
      </c>
      <c r="N17" s="45">
        <v>845</v>
      </c>
      <c r="O17" s="45">
        <v>691</v>
      </c>
      <c r="P17" s="45">
        <v>565</v>
      </c>
      <c r="Q17" s="45">
        <v>512</v>
      </c>
      <c r="R17" s="45">
        <v>61</v>
      </c>
      <c r="S17" s="45">
        <v>436</v>
      </c>
      <c r="T17" s="45">
        <v>222</v>
      </c>
      <c r="U17" s="45">
        <v>387</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989</v>
      </c>
      <c r="J19" s="64">
        <v>1613</v>
      </c>
      <c r="K19" s="62">
        <v>930</v>
      </c>
      <c r="L19" s="62">
        <v>166</v>
      </c>
      <c r="M19" s="25">
        <v>383</v>
      </c>
      <c r="N19" s="25">
        <v>251</v>
      </c>
      <c r="O19" s="25">
        <v>274</v>
      </c>
      <c r="P19" s="25">
        <v>279</v>
      </c>
      <c r="Q19" s="25">
        <v>231</v>
      </c>
      <c r="R19" s="25">
        <v>69</v>
      </c>
      <c r="S19" s="25">
        <v>193</v>
      </c>
      <c r="T19" s="25">
        <v>133</v>
      </c>
      <c r="U19" s="25">
        <v>173</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989</v>
      </c>
      <c r="J20" s="65">
        <v>1613</v>
      </c>
      <c r="K20" s="63">
        <v>930</v>
      </c>
      <c r="L20" s="63">
        <v>166</v>
      </c>
      <c r="M20" s="45">
        <v>383</v>
      </c>
      <c r="N20" s="45">
        <v>251</v>
      </c>
      <c r="O20" s="45">
        <v>274</v>
      </c>
      <c r="P20" s="45">
        <v>279</v>
      </c>
      <c r="Q20" s="45">
        <v>231</v>
      </c>
      <c r="R20" s="45">
        <v>69</v>
      </c>
      <c r="S20" s="45">
        <v>193</v>
      </c>
      <c r="T20" s="45">
        <v>133</v>
      </c>
      <c r="U20" s="45">
        <v>173</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1072</v>
      </c>
      <c r="J22" s="64">
        <v>1290</v>
      </c>
      <c r="K22" s="64">
        <v>1492</v>
      </c>
      <c r="L22" s="64">
        <v>1379</v>
      </c>
      <c r="M22" s="25">
        <v>1001</v>
      </c>
      <c r="N22" s="25">
        <v>639</v>
      </c>
      <c r="O22" s="25">
        <v>491</v>
      </c>
      <c r="P22" s="25">
        <v>466</v>
      </c>
      <c r="Q22" s="25">
        <v>294</v>
      </c>
      <c r="R22" s="25">
        <v>334</v>
      </c>
      <c r="S22" s="25">
        <v>274</v>
      </c>
      <c r="T22" s="25">
        <v>329</v>
      </c>
      <c r="U22" s="25">
        <v>331</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1072</v>
      </c>
      <c r="J23" s="65">
        <v>1290</v>
      </c>
      <c r="K23" s="65">
        <v>1492</v>
      </c>
      <c r="L23" s="65">
        <v>1379</v>
      </c>
      <c r="M23" s="45">
        <v>1001</v>
      </c>
      <c r="N23" s="45">
        <v>639</v>
      </c>
      <c r="O23" s="45">
        <v>491</v>
      </c>
      <c r="P23" s="45">
        <v>466</v>
      </c>
      <c r="Q23" s="45">
        <v>294</v>
      </c>
      <c r="R23" s="45">
        <v>334</v>
      </c>
      <c r="S23" s="45">
        <v>274</v>
      </c>
      <c r="T23" s="45">
        <v>329</v>
      </c>
      <c r="U23" s="45">
        <v>331</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1380</v>
      </c>
      <c r="J25" s="64">
        <v>1395</v>
      </c>
      <c r="K25" s="62">
        <v>724</v>
      </c>
      <c r="L25" s="62">
        <v>279</v>
      </c>
      <c r="M25" s="25">
        <v>761</v>
      </c>
      <c r="N25" s="25">
        <v>588</v>
      </c>
      <c r="O25" s="25">
        <v>424</v>
      </c>
      <c r="P25" s="25">
        <v>304</v>
      </c>
      <c r="Q25" s="25">
        <v>246</v>
      </c>
      <c r="R25" s="25">
        <v>29</v>
      </c>
      <c r="S25" s="25">
        <v>253</v>
      </c>
      <c r="T25" s="25">
        <v>78</v>
      </c>
      <c r="U25" s="25">
        <v>171</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1380</v>
      </c>
      <c r="J26" s="65">
        <v>1395</v>
      </c>
      <c r="K26" s="63">
        <v>724</v>
      </c>
      <c r="L26" s="63">
        <v>279</v>
      </c>
      <c r="M26" s="45">
        <v>761</v>
      </c>
      <c r="N26" s="45">
        <v>588</v>
      </c>
      <c r="O26" s="45">
        <v>424</v>
      </c>
      <c r="P26" s="45">
        <v>304</v>
      </c>
      <c r="Q26" s="45">
        <v>246</v>
      </c>
      <c r="R26" s="45">
        <v>29</v>
      </c>
      <c r="S26" s="45">
        <v>253</v>
      </c>
      <c r="T26" s="45">
        <v>78</v>
      </c>
      <c r="U26" s="45">
        <v>171</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560" priority="18" operator="greaterThan">
      <formula>95%</formula>
    </cfRule>
    <cfRule type="cellIs" dxfId="559" priority="19" operator="greaterThanOrEqual">
      <formula>90%</formula>
    </cfRule>
    <cfRule type="cellIs" dxfId="558" priority="20" operator="lessThan">
      <formula>89.99%</formula>
    </cfRule>
  </conditionalFormatting>
  <conditionalFormatting sqref="AS13">
    <cfRule type="cellIs" dxfId="557" priority="15" operator="greaterThan">
      <formula>95%</formula>
    </cfRule>
    <cfRule type="cellIs" dxfId="556" priority="16" operator="greaterThanOrEqual">
      <formula>90%</formula>
    </cfRule>
    <cfRule type="cellIs" dxfId="555" priority="17" operator="lessThan">
      <formula>89.99%</formula>
    </cfRule>
  </conditionalFormatting>
  <conditionalFormatting sqref="AS16">
    <cfRule type="cellIs" dxfId="554" priority="12" operator="greaterThan">
      <formula>95%</formula>
    </cfRule>
    <cfRule type="cellIs" dxfId="553" priority="13" operator="greaterThanOrEqual">
      <formula>90%</formula>
    </cfRule>
    <cfRule type="cellIs" dxfId="552" priority="14" operator="lessThan">
      <formula>89.99%</formula>
    </cfRule>
  </conditionalFormatting>
  <conditionalFormatting sqref="AS19">
    <cfRule type="cellIs" dxfId="551" priority="9" operator="greaterThan">
      <formula>95%</formula>
    </cfRule>
    <cfRule type="cellIs" dxfId="550" priority="10" operator="greaterThanOrEqual">
      <formula>90%</formula>
    </cfRule>
    <cfRule type="cellIs" dxfId="549" priority="11" operator="lessThan">
      <formula>89.99%</formula>
    </cfRule>
  </conditionalFormatting>
  <conditionalFormatting sqref="AS22">
    <cfRule type="cellIs" dxfId="548" priority="1" operator="greaterThanOrEqual">
      <formula>100%</formula>
    </cfRule>
    <cfRule type="cellIs" dxfId="547" priority="2" operator="lessThan">
      <formula>99.99%</formula>
    </cfRule>
  </conditionalFormatting>
  <conditionalFormatting sqref="AS25">
    <cfRule type="cellIs" dxfId="546" priority="3" operator="greaterThan">
      <formula>95%</formula>
    </cfRule>
    <cfRule type="cellIs" dxfId="545" priority="4" operator="greaterThanOrEqual">
      <formula>90%</formula>
    </cfRule>
    <cfRule type="cellIs" dxfId="544" priority="5" operator="lessThan">
      <formula>89.99%</formula>
    </cfRule>
  </conditionalFormatting>
  <conditionalFormatting sqref="I21:AR21">
    <cfRule type="colorScale" priority="104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17555136-1A41-4E8B-871E-F1BDA81890A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5D597E-6AF6-47F6-8DCB-0355D6250905}">
  <sheetPr>
    <tabColor rgb="FF002060"/>
  </sheetPr>
  <dimension ref="A1:BE48"/>
  <sheetViews>
    <sheetView showGridLines="0" topLeftCell="L17" zoomScale="85" zoomScaleNormal="85" workbookViewId="0">
      <selection activeCell="A18" sqref="A18"/>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23</v>
      </c>
      <c r="F2" s="81" t="s">
        <v>90</v>
      </c>
      <c r="G2" s="81"/>
      <c r="H2" s="22">
        <v>152352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30</v>
      </c>
      <c r="J10" s="62">
        <v>99</v>
      </c>
      <c r="K10" s="62">
        <v>64</v>
      </c>
      <c r="L10" s="62">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30</v>
      </c>
      <c r="J11" s="63">
        <v>99</v>
      </c>
      <c r="K11" s="63">
        <v>64</v>
      </c>
      <c r="L11" s="63">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30</v>
      </c>
      <c r="J13" s="62">
        <v>99</v>
      </c>
      <c r="K13" s="62">
        <v>64</v>
      </c>
      <c r="L13" s="62">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30</v>
      </c>
      <c r="J14" s="63">
        <v>99</v>
      </c>
      <c r="K14" s="63">
        <v>64</v>
      </c>
      <c r="L14" s="63">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30</v>
      </c>
      <c r="J16" s="62">
        <v>99</v>
      </c>
      <c r="K16" s="62">
        <v>64</v>
      </c>
      <c r="L16" s="62">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30</v>
      </c>
      <c r="J17" s="63">
        <v>99</v>
      </c>
      <c r="K17" s="63">
        <v>64</v>
      </c>
      <c r="L17" s="63">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231</v>
      </c>
      <c r="J19" s="62">
        <v>458</v>
      </c>
      <c r="K19" s="62">
        <v>116</v>
      </c>
      <c r="L19" s="62">
        <v>43</v>
      </c>
      <c r="M19" s="25">
        <v>24</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231</v>
      </c>
      <c r="J20" s="63">
        <v>458</v>
      </c>
      <c r="K20" s="63">
        <v>116</v>
      </c>
      <c r="L20" s="63">
        <v>43</v>
      </c>
      <c r="M20" s="45">
        <v>24</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493</v>
      </c>
      <c r="J22" s="62">
        <v>747</v>
      </c>
      <c r="K22" s="62">
        <v>586</v>
      </c>
      <c r="L22" s="62">
        <v>540</v>
      </c>
      <c r="M22" s="25">
        <v>240</v>
      </c>
      <c r="N22" s="25">
        <v>183</v>
      </c>
      <c r="O22" s="25">
        <v>81</v>
      </c>
      <c r="P22" s="25">
        <v>29</v>
      </c>
      <c r="Q22" s="25">
        <v>24</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493</v>
      </c>
      <c r="J23" s="63">
        <v>747</v>
      </c>
      <c r="K23" s="63">
        <v>586</v>
      </c>
      <c r="L23" s="63">
        <v>540</v>
      </c>
      <c r="M23" s="45">
        <v>240</v>
      </c>
      <c r="N23" s="45">
        <v>183</v>
      </c>
      <c r="O23" s="45">
        <v>81</v>
      </c>
      <c r="P23" s="45">
        <v>29</v>
      </c>
      <c r="Q23" s="45">
        <v>24</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163</v>
      </c>
      <c r="J25" s="62">
        <v>204</v>
      </c>
      <c r="K25" s="62">
        <v>276</v>
      </c>
      <c r="L25" s="62">
        <v>89</v>
      </c>
      <c r="M25" s="25">
        <v>324</v>
      </c>
      <c r="N25" s="25">
        <v>57</v>
      </c>
      <c r="O25" s="25">
        <v>94</v>
      </c>
      <c r="P25" s="25">
        <v>52</v>
      </c>
      <c r="Q25" s="25">
        <v>5</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163</v>
      </c>
      <c r="J26" s="63">
        <v>204</v>
      </c>
      <c r="K26" s="63">
        <v>276</v>
      </c>
      <c r="L26" s="63">
        <v>89</v>
      </c>
      <c r="M26" s="45">
        <v>324</v>
      </c>
      <c r="N26" s="45">
        <v>57</v>
      </c>
      <c r="O26" s="45">
        <v>94</v>
      </c>
      <c r="P26" s="45">
        <v>52</v>
      </c>
      <c r="Q26" s="45">
        <v>5</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543" priority="15" operator="greaterThan">
      <formula>95%</formula>
    </cfRule>
    <cfRule type="cellIs" dxfId="542" priority="16" operator="greaterThanOrEqual">
      <formula>90%</formula>
    </cfRule>
    <cfRule type="cellIs" dxfId="541" priority="17" operator="lessThan">
      <formula>89.99%</formula>
    </cfRule>
  </conditionalFormatting>
  <conditionalFormatting sqref="AS13">
    <cfRule type="cellIs" dxfId="540" priority="12" operator="greaterThan">
      <formula>95%</formula>
    </cfRule>
    <cfRule type="cellIs" dxfId="539" priority="13" operator="greaterThanOrEqual">
      <formula>90%</formula>
    </cfRule>
    <cfRule type="cellIs" dxfId="538" priority="14" operator="lessThan">
      <formula>89.99%</formula>
    </cfRule>
  </conditionalFormatting>
  <conditionalFormatting sqref="AS16">
    <cfRule type="cellIs" dxfId="537" priority="9" operator="greaterThan">
      <formula>95%</formula>
    </cfRule>
    <cfRule type="cellIs" dxfId="536" priority="10" operator="greaterThanOrEqual">
      <formula>90%</formula>
    </cfRule>
    <cfRule type="cellIs" dxfId="535" priority="11" operator="lessThan">
      <formula>89.99%</formula>
    </cfRule>
  </conditionalFormatting>
  <conditionalFormatting sqref="AS19">
    <cfRule type="cellIs" dxfId="534" priority="6" operator="greaterThan">
      <formula>95%</formula>
    </cfRule>
    <cfRule type="cellIs" dxfId="533" priority="7" operator="greaterThanOrEqual">
      <formula>90%</formula>
    </cfRule>
    <cfRule type="cellIs" dxfId="532" priority="8" operator="lessThan">
      <formula>89.99%</formula>
    </cfRule>
  </conditionalFormatting>
  <conditionalFormatting sqref="AS22">
    <cfRule type="cellIs" dxfId="531" priority="1" operator="greaterThanOrEqual">
      <formula>100%</formula>
    </cfRule>
    <cfRule type="cellIs" dxfId="530" priority="2" operator="lessThan">
      <formula>99.99%</formula>
    </cfRule>
  </conditionalFormatting>
  <conditionalFormatting sqref="AS25">
    <cfRule type="cellIs" dxfId="529" priority="3" operator="greaterThan">
      <formula>95%</formula>
    </cfRule>
    <cfRule type="cellIs" dxfId="528" priority="4" operator="greaterThanOrEqual">
      <formula>90%</formula>
    </cfRule>
    <cfRule type="cellIs" dxfId="527" priority="5" operator="lessThan">
      <formula>89.99%</formula>
    </cfRule>
  </conditionalFormatting>
  <conditionalFormatting sqref="I21:AR21">
    <cfRule type="colorScale" priority="105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5B032B5-DBBB-4F1C-BE47-4F91ECC28E5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2728EC-13A5-41D1-BBAF-7C7AFFFA56BD}">
  <sheetPr>
    <tabColor rgb="FF002060"/>
  </sheetPr>
  <dimension ref="A1:BE48"/>
  <sheetViews>
    <sheetView showGridLines="0" topLeftCell="AL2" zoomScale="85" zoomScaleNormal="85" workbookViewId="0">
      <selection activeCell="A18" sqref="A18"/>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23</v>
      </c>
      <c r="F2" s="81" t="s">
        <v>90</v>
      </c>
      <c r="G2" s="81"/>
      <c r="H2" s="22">
        <v>152353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93</v>
      </c>
      <c r="J10" s="62">
        <v>140</v>
      </c>
      <c r="K10" s="62">
        <v>52</v>
      </c>
      <c r="L10" s="62">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93</v>
      </c>
      <c r="J11" s="63">
        <v>140</v>
      </c>
      <c r="K11" s="63">
        <v>52</v>
      </c>
      <c r="L11" s="63">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93</v>
      </c>
      <c r="J13" s="62">
        <v>140</v>
      </c>
      <c r="K13" s="62">
        <v>52</v>
      </c>
      <c r="L13" s="62">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93</v>
      </c>
      <c r="J14" s="63">
        <v>140</v>
      </c>
      <c r="K14" s="63">
        <v>52</v>
      </c>
      <c r="L14" s="63">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647</v>
      </c>
      <c r="J16" s="64">
        <v>1408</v>
      </c>
      <c r="K16" s="62">
        <v>709</v>
      </c>
      <c r="L16" s="62">
        <v>191</v>
      </c>
      <c r="M16" s="25">
        <v>211</v>
      </c>
      <c r="N16" s="25">
        <v>115</v>
      </c>
      <c r="O16" s="25">
        <v>139</v>
      </c>
      <c r="P16" s="25">
        <v>30</v>
      </c>
      <c r="Q16" s="25">
        <v>12</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647</v>
      </c>
      <c r="J17" s="65">
        <v>1408</v>
      </c>
      <c r="K17" s="63">
        <v>709</v>
      </c>
      <c r="L17" s="63">
        <v>191</v>
      </c>
      <c r="M17" s="45">
        <v>211</v>
      </c>
      <c r="N17" s="45">
        <v>115</v>
      </c>
      <c r="O17" s="45">
        <v>139</v>
      </c>
      <c r="P17" s="45">
        <v>30</v>
      </c>
      <c r="Q17" s="45">
        <v>12</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191</v>
      </c>
      <c r="J19" s="62">
        <v>493</v>
      </c>
      <c r="K19" s="62">
        <v>189</v>
      </c>
      <c r="L19" s="62">
        <v>47</v>
      </c>
      <c r="M19" s="25">
        <v>24</v>
      </c>
      <c r="N19" s="25">
        <v>0</v>
      </c>
      <c r="O19" s="25">
        <v>0</v>
      </c>
      <c r="P19" s="25">
        <v>1</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191</v>
      </c>
      <c r="J20" s="63">
        <v>493</v>
      </c>
      <c r="K20" s="63">
        <v>189</v>
      </c>
      <c r="L20" s="63">
        <v>47</v>
      </c>
      <c r="M20" s="45">
        <v>24</v>
      </c>
      <c r="N20" s="45">
        <v>0</v>
      </c>
      <c r="O20" s="45">
        <v>0</v>
      </c>
      <c r="P20" s="45">
        <v>1</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382</v>
      </c>
      <c r="J22" s="62">
        <v>662</v>
      </c>
      <c r="K22" s="62">
        <v>503</v>
      </c>
      <c r="L22" s="62">
        <v>453</v>
      </c>
      <c r="M22" s="25">
        <v>314</v>
      </c>
      <c r="N22" s="25">
        <v>199</v>
      </c>
      <c r="O22" s="25">
        <v>60</v>
      </c>
      <c r="P22" s="25">
        <v>33</v>
      </c>
      <c r="Q22" s="25">
        <v>21</v>
      </c>
      <c r="R22" s="25">
        <v>0</v>
      </c>
      <c r="S22" s="25">
        <v>0</v>
      </c>
      <c r="T22" s="25">
        <v>0</v>
      </c>
      <c r="U22" s="25">
        <v>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382</v>
      </c>
      <c r="J23" s="63">
        <v>662</v>
      </c>
      <c r="K23" s="63">
        <v>503</v>
      </c>
      <c r="L23" s="63">
        <v>453</v>
      </c>
      <c r="M23" s="45">
        <v>314</v>
      </c>
      <c r="N23" s="45">
        <v>199</v>
      </c>
      <c r="O23" s="45">
        <v>60</v>
      </c>
      <c r="P23" s="45">
        <v>33</v>
      </c>
      <c r="Q23" s="45">
        <v>21</v>
      </c>
      <c r="R23" s="45">
        <v>0</v>
      </c>
      <c r="S23" s="45">
        <v>0</v>
      </c>
      <c r="T23" s="45">
        <v>0</v>
      </c>
      <c r="U23" s="45">
        <v>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227</v>
      </c>
      <c r="J25" s="62">
        <v>213</v>
      </c>
      <c r="K25" s="62">
        <v>345</v>
      </c>
      <c r="L25" s="62">
        <v>97</v>
      </c>
      <c r="M25" s="25">
        <v>163</v>
      </c>
      <c r="N25" s="25">
        <v>115</v>
      </c>
      <c r="O25" s="25">
        <v>130</v>
      </c>
      <c r="P25" s="25">
        <v>28</v>
      </c>
      <c r="Q25" s="25">
        <v>12</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227</v>
      </c>
      <c r="J26" s="63">
        <v>213</v>
      </c>
      <c r="K26" s="63">
        <v>345</v>
      </c>
      <c r="L26" s="63">
        <v>97</v>
      </c>
      <c r="M26" s="45">
        <v>163</v>
      </c>
      <c r="N26" s="45">
        <v>115</v>
      </c>
      <c r="O26" s="45">
        <v>130</v>
      </c>
      <c r="P26" s="45">
        <v>28</v>
      </c>
      <c r="Q26" s="45">
        <v>12</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526" priority="15" operator="greaterThan">
      <formula>95%</formula>
    </cfRule>
    <cfRule type="cellIs" dxfId="525" priority="16" operator="greaterThanOrEqual">
      <formula>90%</formula>
    </cfRule>
    <cfRule type="cellIs" dxfId="524" priority="17" operator="lessThan">
      <formula>89.99%</formula>
    </cfRule>
  </conditionalFormatting>
  <conditionalFormatting sqref="AS13">
    <cfRule type="cellIs" dxfId="523" priority="12" operator="greaterThan">
      <formula>95%</formula>
    </cfRule>
    <cfRule type="cellIs" dxfId="522" priority="13" operator="greaterThanOrEqual">
      <formula>90%</formula>
    </cfRule>
    <cfRule type="cellIs" dxfId="521" priority="14" operator="lessThan">
      <formula>89.99%</formula>
    </cfRule>
  </conditionalFormatting>
  <conditionalFormatting sqref="AS16">
    <cfRule type="cellIs" dxfId="520" priority="9" operator="greaterThan">
      <formula>95%</formula>
    </cfRule>
    <cfRule type="cellIs" dxfId="519" priority="10" operator="greaterThanOrEqual">
      <formula>90%</formula>
    </cfRule>
    <cfRule type="cellIs" dxfId="518" priority="11" operator="lessThan">
      <formula>89.99%</formula>
    </cfRule>
  </conditionalFormatting>
  <conditionalFormatting sqref="AS19">
    <cfRule type="cellIs" dxfId="517" priority="6" operator="greaterThan">
      <formula>95%</formula>
    </cfRule>
    <cfRule type="cellIs" dxfId="516" priority="7" operator="greaterThanOrEqual">
      <formula>90%</formula>
    </cfRule>
    <cfRule type="cellIs" dxfId="515" priority="8" operator="lessThan">
      <formula>89.99%</formula>
    </cfRule>
  </conditionalFormatting>
  <conditionalFormatting sqref="AS22">
    <cfRule type="cellIs" dxfId="514" priority="1" operator="greaterThanOrEqual">
      <formula>100%</formula>
    </cfRule>
    <cfRule type="cellIs" dxfId="513" priority="2" operator="lessThan">
      <formula>99.99%</formula>
    </cfRule>
  </conditionalFormatting>
  <conditionalFormatting sqref="AS25">
    <cfRule type="cellIs" dxfId="512" priority="3" operator="greaterThan">
      <formula>95%</formula>
    </cfRule>
    <cfRule type="cellIs" dxfId="511" priority="4" operator="greaterThanOrEqual">
      <formula>90%</formula>
    </cfRule>
    <cfRule type="cellIs" dxfId="510" priority="5" operator="lessThan">
      <formula>89.99%</formula>
    </cfRule>
  </conditionalFormatting>
  <conditionalFormatting sqref="I21:AR21">
    <cfRule type="colorScale" priority="105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EA6EBF2-6017-4303-BDAD-D84018E017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333058-61B3-4683-B447-320DBB49BD91}">
  <sheetPr>
    <tabColor rgb="FFFF69C2"/>
  </sheetPr>
  <dimension ref="A1:BE48"/>
  <sheetViews>
    <sheetView showGridLines="0" topLeftCell="AK1" zoomScale="85" zoomScaleNormal="85" workbookViewId="0">
      <selection activeCell="U8" sqref="U8"/>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24</v>
      </c>
      <c r="F2" s="81" t="s">
        <v>90</v>
      </c>
      <c r="G2" s="81"/>
      <c r="H2" s="22">
        <v>152451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389</v>
      </c>
      <c r="J10" s="62">
        <v>551</v>
      </c>
      <c r="K10" s="62">
        <v>442</v>
      </c>
      <c r="L10" s="62">
        <v>62</v>
      </c>
      <c r="M10" s="25">
        <v>301</v>
      </c>
      <c r="N10" s="25">
        <v>326</v>
      </c>
      <c r="O10" s="25">
        <v>305</v>
      </c>
      <c r="P10" s="25">
        <v>287</v>
      </c>
      <c r="Q10" s="25">
        <v>241</v>
      </c>
      <c r="R10" s="25">
        <v>30</v>
      </c>
      <c r="S10" s="25">
        <v>161</v>
      </c>
      <c r="T10" s="25">
        <v>184</v>
      </c>
      <c r="U10" s="25">
        <v>246</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389</v>
      </c>
      <c r="J11" s="63">
        <v>551</v>
      </c>
      <c r="K11" s="63">
        <v>442</v>
      </c>
      <c r="L11" s="63">
        <v>62</v>
      </c>
      <c r="M11" s="45">
        <v>301</v>
      </c>
      <c r="N11" s="45">
        <v>326</v>
      </c>
      <c r="O11" s="45">
        <v>305</v>
      </c>
      <c r="P11" s="45">
        <v>287</v>
      </c>
      <c r="Q11" s="45">
        <v>241</v>
      </c>
      <c r="R11" s="45">
        <v>30</v>
      </c>
      <c r="S11" s="45">
        <v>161</v>
      </c>
      <c r="T11" s="45">
        <v>184</v>
      </c>
      <c r="U11" s="45">
        <v>246</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389</v>
      </c>
      <c r="J13" s="62">
        <v>551</v>
      </c>
      <c r="K13" s="62">
        <v>442</v>
      </c>
      <c r="L13" s="62">
        <v>62</v>
      </c>
      <c r="M13" s="25">
        <v>301</v>
      </c>
      <c r="N13" s="25">
        <v>326</v>
      </c>
      <c r="O13" s="25">
        <v>305</v>
      </c>
      <c r="P13" s="25">
        <v>287</v>
      </c>
      <c r="Q13" s="25">
        <v>241</v>
      </c>
      <c r="R13" s="25">
        <v>30</v>
      </c>
      <c r="S13" s="25">
        <v>161</v>
      </c>
      <c r="T13" s="25">
        <v>184</v>
      </c>
      <c r="U13" s="25">
        <v>246</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389</v>
      </c>
      <c r="J14" s="63">
        <v>551</v>
      </c>
      <c r="K14" s="63">
        <v>442</v>
      </c>
      <c r="L14" s="63">
        <v>62</v>
      </c>
      <c r="M14" s="45">
        <v>301</v>
      </c>
      <c r="N14" s="45">
        <v>326</v>
      </c>
      <c r="O14" s="45">
        <v>305</v>
      </c>
      <c r="P14" s="45">
        <v>287</v>
      </c>
      <c r="Q14" s="45">
        <v>241</v>
      </c>
      <c r="R14" s="45">
        <v>30</v>
      </c>
      <c r="S14" s="45">
        <v>161</v>
      </c>
      <c r="T14" s="45">
        <v>184</v>
      </c>
      <c r="U14" s="45">
        <v>246</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389</v>
      </c>
      <c r="J16" s="62">
        <v>551</v>
      </c>
      <c r="K16" s="62">
        <v>442</v>
      </c>
      <c r="L16" s="62">
        <v>62</v>
      </c>
      <c r="M16" s="25">
        <v>301</v>
      </c>
      <c r="N16" s="25">
        <v>326</v>
      </c>
      <c r="O16" s="25">
        <v>305</v>
      </c>
      <c r="P16" s="25">
        <v>287</v>
      </c>
      <c r="Q16" s="25">
        <v>241</v>
      </c>
      <c r="R16" s="25">
        <v>30</v>
      </c>
      <c r="S16" s="25">
        <v>161</v>
      </c>
      <c r="T16" s="25">
        <v>184</v>
      </c>
      <c r="U16" s="25">
        <v>246</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389</v>
      </c>
      <c r="J17" s="63">
        <v>551</v>
      </c>
      <c r="K17" s="63">
        <v>442</v>
      </c>
      <c r="L17" s="63">
        <v>62</v>
      </c>
      <c r="M17" s="45">
        <v>301</v>
      </c>
      <c r="N17" s="45">
        <v>326</v>
      </c>
      <c r="O17" s="45">
        <v>305</v>
      </c>
      <c r="P17" s="45">
        <v>287</v>
      </c>
      <c r="Q17" s="45">
        <v>241</v>
      </c>
      <c r="R17" s="45">
        <v>30</v>
      </c>
      <c r="S17" s="45">
        <v>161</v>
      </c>
      <c r="T17" s="45">
        <v>184</v>
      </c>
      <c r="U17" s="45">
        <v>246</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871</v>
      </c>
      <c r="J19" s="64">
        <v>1923</v>
      </c>
      <c r="K19" s="62">
        <v>979</v>
      </c>
      <c r="L19" s="62">
        <v>147</v>
      </c>
      <c r="M19" s="25">
        <v>374</v>
      </c>
      <c r="N19" s="25">
        <v>332</v>
      </c>
      <c r="O19" s="25">
        <v>334</v>
      </c>
      <c r="P19" s="25">
        <v>289</v>
      </c>
      <c r="Q19" s="25">
        <v>338</v>
      </c>
      <c r="R19" s="25">
        <v>59</v>
      </c>
      <c r="S19" s="25">
        <v>182</v>
      </c>
      <c r="T19" s="25">
        <v>131</v>
      </c>
      <c r="U19" s="25">
        <v>273</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871</v>
      </c>
      <c r="J20" s="65">
        <v>1923</v>
      </c>
      <c r="K20" s="63">
        <v>979</v>
      </c>
      <c r="L20" s="63">
        <v>147</v>
      </c>
      <c r="M20" s="45">
        <v>374</v>
      </c>
      <c r="N20" s="45">
        <v>332</v>
      </c>
      <c r="O20" s="45">
        <v>334</v>
      </c>
      <c r="P20" s="45">
        <v>289</v>
      </c>
      <c r="Q20" s="45">
        <v>338</v>
      </c>
      <c r="R20" s="45">
        <v>59</v>
      </c>
      <c r="S20" s="45">
        <v>182</v>
      </c>
      <c r="T20" s="45">
        <v>131</v>
      </c>
      <c r="U20" s="45">
        <v>273</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1184</v>
      </c>
      <c r="J22" s="64">
        <v>1579</v>
      </c>
      <c r="K22" s="64">
        <v>1839</v>
      </c>
      <c r="L22" s="64">
        <v>1670</v>
      </c>
      <c r="M22" s="25">
        <v>1232</v>
      </c>
      <c r="N22" s="25">
        <v>925</v>
      </c>
      <c r="O22" s="25">
        <v>691</v>
      </c>
      <c r="P22" s="25">
        <v>531</v>
      </c>
      <c r="Q22" s="25">
        <v>471</v>
      </c>
      <c r="R22" s="25">
        <v>309</v>
      </c>
      <c r="S22" s="25">
        <v>291</v>
      </c>
      <c r="T22" s="25">
        <v>258</v>
      </c>
      <c r="U22" s="25">
        <v>328</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1184</v>
      </c>
      <c r="J23" s="65">
        <v>1579</v>
      </c>
      <c r="K23" s="65">
        <v>1839</v>
      </c>
      <c r="L23" s="65">
        <v>1670</v>
      </c>
      <c r="M23" s="45">
        <v>1232</v>
      </c>
      <c r="N23" s="45">
        <v>925</v>
      </c>
      <c r="O23" s="45">
        <v>691</v>
      </c>
      <c r="P23" s="45">
        <v>531</v>
      </c>
      <c r="Q23" s="45">
        <v>471</v>
      </c>
      <c r="R23" s="45">
        <v>309</v>
      </c>
      <c r="S23" s="45">
        <v>291</v>
      </c>
      <c r="T23" s="45">
        <v>258</v>
      </c>
      <c r="U23" s="45">
        <v>328</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1518</v>
      </c>
      <c r="J25" s="64">
        <v>1528</v>
      </c>
      <c r="K25" s="62">
        <v>715</v>
      </c>
      <c r="L25" s="62">
        <v>316</v>
      </c>
      <c r="M25" s="25">
        <v>812</v>
      </c>
      <c r="N25" s="25">
        <v>639</v>
      </c>
      <c r="O25" s="25">
        <v>514</v>
      </c>
      <c r="P25" s="25">
        <v>449</v>
      </c>
      <c r="Q25" s="25">
        <v>298</v>
      </c>
      <c r="R25" s="25">
        <v>25</v>
      </c>
      <c r="S25" s="25">
        <v>200</v>
      </c>
      <c r="T25" s="25">
        <v>164</v>
      </c>
      <c r="U25" s="25">
        <v>203</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1518</v>
      </c>
      <c r="J26" s="65">
        <v>1528</v>
      </c>
      <c r="K26" s="63">
        <v>715</v>
      </c>
      <c r="L26" s="63">
        <v>316</v>
      </c>
      <c r="M26" s="45">
        <v>812</v>
      </c>
      <c r="N26" s="45">
        <v>639</v>
      </c>
      <c r="O26" s="45">
        <v>514</v>
      </c>
      <c r="P26" s="45">
        <v>449</v>
      </c>
      <c r="Q26" s="45">
        <v>298</v>
      </c>
      <c r="R26" s="45">
        <v>25</v>
      </c>
      <c r="S26" s="45">
        <v>200</v>
      </c>
      <c r="T26" s="45">
        <v>164</v>
      </c>
      <c r="U26" s="45">
        <v>203</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B35:G35"/>
    <mergeCell ref="H35:M35"/>
    <mergeCell ref="B36:G37"/>
    <mergeCell ref="H36:M37"/>
    <mergeCell ref="A24:AS24"/>
    <mergeCell ref="A25:A26"/>
    <mergeCell ref="B25:B26"/>
    <mergeCell ref="C25:C26"/>
    <mergeCell ref="D25:D26"/>
    <mergeCell ref="E25:E26"/>
    <mergeCell ref="F25:F26"/>
    <mergeCell ref="G25:G26"/>
    <mergeCell ref="AS25:AS26"/>
    <mergeCell ref="F10:F11"/>
    <mergeCell ref="G10:G11"/>
    <mergeCell ref="AS10:AS11"/>
    <mergeCell ref="A1:AS1"/>
    <mergeCell ref="F2:G2"/>
    <mergeCell ref="A4:AS4"/>
    <mergeCell ref="A5:AS5"/>
    <mergeCell ref="A6:A9"/>
    <mergeCell ref="B6:H6"/>
    <mergeCell ref="I6:AR6"/>
    <mergeCell ref="AS6:AS9"/>
    <mergeCell ref="B7:D7"/>
    <mergeCell ref="E7:H7"/>
    <mergeCell ref="I7:AR7"/>
    <mergeCell ref="B8:AR8"/>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S13:AS14"/>
    <mergeCell ref="E10:E11"/>
    <mergeCell ref="F16:F17"/>
    <mergeCell ref="G16:G17"/>
    <mergeCell ref="AS16:AS17"/>
    <mergeCell ref="A18:AS18"/>
    <mergeCell ref="A19:A20"/>
    <mergeCell ref="B19:B20"/>
    <mergeCell ref="C19:C20"/>
    <mergeCell ref="D19:D20"/>
    <mergeCell ref="E19:E20"/>
    <mergeCell ref="F19:F20"/>
    <mergeCell ref="G19:G20"/>
    <mergeCell ref="AS19:AS20"/>
    <mergeCell ref="A16:A17"/>
    <mergeCell ref="B16:B17"/>
    <mergeCell ref="C16:C17"/>
    <mergeCell ref="D16:D17"/>
    <mergeCell ref="A22:A23"/>
    <mergeCell ref="B22:B23"/>
    <mergeCell ref="C22:C23"/>
    <mergeCell ref="D22:D23"/>
    <mergeCell ref="E22:E23"/>
    <mergeCell ref="F22:F23"/>
    <mergeCell ref="G22:G23"/>
    <mergeCell ref="AS22:AS23"/>
    <mergeCell ref="I29:L29"/>
    <mergeCell ref="B34:M34"/>
  </mergeCells>
  <conditionalFormatting sqref="AS10">
    <cfRule type="cellIs" dxfId="509" priority="18" operator="greaterThan">
      <formula>95%</formula>
    </cfRule>
    <cfRule type="cellIs" dxfId="508" priority="19" operator="greaterThanOrEqual">
      <formula>90%</formula>
    </cfRule>
    <cfRule type="cellIs" dxfId="507" priority="20" operator="lessThan">
      <formula>89.99%</formula>
    </cfRule>
  </conditionalFormatting>
  <conditionalFormatting sqref="AS13">
    <cfRule type="cellIs" dxfId="506" priority="15" operator="greaterThan">
      <formula>95%</formula>
    </cfRule>
    <cfRule type="cellIs" dxfId="505" priority="16" operator="greaterThanOrEqual">
      <formula>90%</formula>
    </cfRule>
    <cfRule type="cellIs" dxfId="504" priority="17" operator="lessThan">
      <formula>89.99%</formula>
    </cfRule>
  </conditionalFormatting>
  <conditionalFormatting sqref="AS16">
    <cfRule type="cellIs" dxfId="503" priority="12" operator="greaterThan">
      <formula>95%</formula>
    </cfRule>
    <cfRule type="cellIs" dxfId="502" priority="13" operator="greaterThanOrEqual">
      <formula>90%</formula>
    </cfRule>
    <cfRule type="cellIs" dxfId="501" priority="14" operator="lessThan">
      <formula>89.99%</formula>
    </cfRule>
  </conditionalFormatting>
  <conditionalFormatting sqref="AS19">
    <cfRule type="cellIs" dxfId="500" priority="9" operator="greaterThan">
      <formula>95%</formula>
    </cfRule>
    <cfRule type="cellIs" dxfId="499" priority="10" operator="greaterThanOrEqual">
      <formula>90%</formula>
    </cfRule>
    <cfRule type="cellIs" dxfId="498" priority="11" operator="lessThan">
      <formula>89.99%</formula>
    </cfRule>
  </conditionalFormatting>
  <conditionalFormatting sqref="AS22">
    <cfRule type="cellIs" dxfId="497" priority="1" operator="greaterThanOrEqual">
      <formula>100%</formula>
    </cfRule>
    <cfRule type="cellIs" dxfId="496" priority="2" operator="lessThan">
      <formula>99.99%</formula>
    </cfRule>
  </conditionalFormatting>
  <conditionalFormatting sqref="AS25">
    <cfRule type="cellIs" dxfId="495" priority="3" operator="greaterThan">
      <formula>95%</formula>
    </cfRule>
    <cfRule type="cellIs" dxfId="494" priority="4" operator="greaterThanOrEqual">
      <formula>90%</formula>
    </cfRule>
    <cfRule type="cellIs" dxfId="493" priority="5" operator="lessThan">
      <formula>89.99%</formula>
    </cfRule>
  </conditionalFormatting>
  <conditionalFormatting sqref="I21:AR21">
    <cfRule type="colorScale" priority="105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8ABFE22-B6A9-4DAD-A728-4EEAFCC84E62}"/>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0E76-906B-426E-AC5F-381D7C1B8BA2}">
  <sheetPr>
    <tabColor rgb="FF00B0F0"/>
  </sheetPr>
  <dimension ref="A1:BE38"/>
  <sheetViews>
    <sheetView showGridLines="0" topLeftCell="AL19" zoomScale="85" zoomScaleNormal="85" workbookViewId="0">
      <selection activeCell="X14" sqref="X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25</v>
      </c>
      <c r="F2" s="81" t="s">
        <v>90</v>
      </c>
      <c r="G2" s="81"/>
      <c r="H2" s="22">
        <v>152551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'150151'!I9</f>
        <v>2024-05</v>
      </c>
      <c r="J9" s="33" t="str">
        <f>'150151'!J9</f>
        <v>2024-06</v>
      </c>
      <c r="K9" s="33" t="str">
        <f>'150151'!K9</f>
        <v>2024-07</v>
      </c>
      <c r="L9" s="33" t="str">
        <f>'150151'!L9</f>
        <v>2024-08</v>
      </c>
      <c r="M9" s="33" t="str">
        <f>'150151'!M9</f>
        <v>2024-09</v>
      </c>
      <c r="N9" s="33" t="str">
        <f>'150151'!N9</f>
        <v>2024-10</v>
      </c>
      <c r="O9" s="33" t="str">
        <f>'150151'!O9</f>
        <v>2024-11</v>
      </c>
      <c r="P9" s="33" t="str">
        <f>'150151'!P9</f>
        <v>2024-12</v>
      </c>
      <c r="Q9" s="33" t="str">
        <f>'150151'!Q9</f>
        <v>2024-13</v>
      </c>
      <c r="R9" s="33" t="str">
        <f>'150151'!R9</f>
        <v>2024-14</v>
      </c>
      <c r="S9" s="33" t="str">
        <f>'150151'!S9</f>
        <v>2024-15</v>
      </c>
      <c r="T9" s="33" t="str">
        <f>'150151'!T9</f>
        <v>2024-16</v>
      </c>
      <c r="U9" s="33" t="str">
        <f>'150151'!U9</f>
        <v>2024-17</v>
      </c>
      <c r="V9" s="33" t="str">
        <f>'150151'!V9</f>
        <v>2024-18</v>
      </c>
      <c r="W9" s="33" t="str">
        <f>'150151'!W9</f>
        <v>2024-19</v>
      </c>
      <c r="X9" s="33" t="str">
        <f>'150151'!X9</f>
        <v>2024-20</v>
      </c>
      <c r="Y9" s="33" t="str">
        <f>'150151'!Y9</f>
        <v>2024-21</v>
      </c>
      <c r="Z9" s="33" t="str">
        <f>'150151'!Z9</f>
        <v>2024-22</v>
      </c>
      <c r="AA9" s="33" t="str">
        <f>'150151'!AA9</f>
        <v>2024-23</v>
      </c>
      <c r="AB9" s="33" t="str">
        <f>'150151'!AB9</f>
        <v>2024-24</v>
      </c>
      <c r="AC9" s="33" t="str">
        <f>'150151'!AC9</f>
        <v>2024-25</v>
      </c>
      <c r="AD9" s="33" t="str">
        <f>'150151'!AD9</f>
        <v>2024-26</v>
      </c>
      <c r="AE9" s="33" t="str">
        <f>'150151'!AE9</f>
        <v>2024-27</v>
      </c>
      <c r="AF9" s="33" t="str">
        <f>'150151'!AF9</f>
        <v>2024-28</v>
      </c>
      <c r="AG9" s="33" t="str">
        <f>'150151'!AG9</f>
        <v>2024-29</v>
      </c>
      <c r="AH9" s="33" t="str">
        <f>'150151'!AH9</f>
        <v>2024-30</v>
      </c>
      <c r="AI9" s="33" t="str">
        <f>'150151'!AI9</f>
        <v>2024-31</v>
      </c>
      <c r="AJ9" s="33" t="str">
        <f>'150151'!AJ9</f>
        <v>2024-32</v>
      </c>
      <c r="AK9" s="33" t="str">
        <f>'150151'!AK9</f>
        <v>2024-33</v>
      </c>
      <c r="AL9" s="33" t="str">
        <f>'150151'!AL9</f>
        <v>2024-34</v>
      </c>
      <c r="AM9" s="33" t="str">
        <f>'150151'!AM9</f>
        <v>2024-35</v>
      </c>
      <c r="AN9" s="33" t="str">
        <f>'150151'!AN9</f>
        <v>2024-36</v>
      </c>
      <c r="AO9" s="33" t="str">
        <f>'150151'!AO9</f>
        <v>2024-37</v>
      </c>
      <c r="AP9" s="33" t="str">
        <f>'150151'!AP9</f>
        <v>2024-38</v>
      </c>
      <c r="AQ9" s="33" t="str">
        <f>'150151'!AQ9</f>
        <v>2024-39</v>
      </c>
      <c r="AR9" s="33" t="str">
        <f>'150151'!AR9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559</v>
      </c>
      <c r="J10" s="62">
        <v>817</v>
      </c>
      <c r="K10" s="62">
        <v>636</v>
      </c>
      <c r="L10" s="62">
        <v>99</v>
      </c>
      <c r="M10" s="25">
        <v>503</v>
      </c>
      <c r="N10" s="25">
        <v>576</v>
      </c>
      <c r="O10" s="25">
        <v>490</v>
      </c>
      <c r="P10" s="25">
        <v>430</v>
      </c>
      <c r="Q10" s="25">
        <v>397</v>
      </c>
      <c r="R10" s="25">
        <v>57</v>
      </c>
      <c r="S10" s="25">
        <v>225</v>
      </c>
      <c r="T10" s="25">
        <v>189</v>
      </c>
      <c r="U10" s="25">
        <v>331</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0.99962342308416496</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559</v>
      </c>
      <c r="J11" s="63">
        <v>819</v>
      </c>
      <c r="K11" s="63">
        <v>636</v>
      </c>
      <c r="L11" s="63">
        <v>99</v>
      </c>
      <c r="M11" s="45">
        <v>503</v>
      </c>
      <c r="N11" s="45">
        <v>576</v>
      </c>
      <c r="O11" s="45">
        <v>490</v>
      </c>
      <c r="P11" s="45">
        <v>430</v>
      </c>
      <c r="Q11" s="45">
        <v>397</v>
      </c>
      <c r="R11" s="45">
        <v>57</v>
      </c>
      <c r="S11" s="45">
        <v>225</v>
      </c>
      <c r="T11" s="45">
        <v>189</v>
      </c>
      <c r="U11" s="45">
        <v>331</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557</v>
      </c>
      <c r="J13" s="62">
        <v>817</v>
      </c>
      <c r="K13" s="62">
        <v>636</v>
      </c>
      <c r="L13" s="62">
        <v>99</v>
      </c>
      <c r="M13" s="25">
        <v>503</v>
      </c>
      <c r="N13" s="25">
        <v>575</v>
      </c>
      <c r="O13" s="25">
        <v>489</v>
      </c>
      <c r="P13" s="25">
        <v>429</v>
      </c>
      <c r="Q13" s="25">
        <v>396</v>
      </c>
      <c r="R13" s="25">
        <v>57</v>
      </c>
      <c r="S13" s="25">
        <v>214</v>
      </c>
      <c r="T13" s="25">
        <v>182</v>
      </c>
      <c r="U13" s="25">
        <v>319</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0.99772942289498578</v>
      </c>
    </row>
    <row r="14" spans="1:57" s="3" customFormat="1" ht="50.1" customHeight="1" thickTop="1" thickBot="1">
      <c r="A14" s="132"/>
      <c r="B14" s="134"/>
      <c r="C14" s="131"/>
      <c r="D14" s="135"/>
      <c r="E14" s="131"/>
      <c r="F14" s="136"/>
      <c r="G14" s="137"/>
      <c r="H14" s="27" t="str">
        <f>'PANEL DE CONTROL DISTRITAL'!H13</f>
        <v>Número de trámites aplicados</v>
      </c>
      <c r="I14" s="63">
        <v>559</v>
      </c>
      <c r="J14" s="63">
        <v>817</v>
      </c>
      <c r="K14" s="63">
        <v>636</v>
      </c>
      <c r="L14" s="63">
        <v>99</v>
      </c>
      <c r="M14" s="45">
        <v>503</v>
      </c>
      <c r="N14" s="45">
        <v>576</v>
      </c>
      <c r="O14" s="45">
        <v>490</v>
      </c>
      <c r="P14" s="45">
        <v>430</v>
      </c>
      <c r="Q14" s="45">
        <v>397</v>
      </c>
      <c r="R14" s="45">
        <v>57</v>
      </c>
      <c r="S14" s="45">
        <v>216</v>
      </c>
      <c r="T14" s="45">
        <v>183</v>
      </c>
      <c r="U14" s="45">
        <v>322</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559</v>
      </c>
      <c r="J16" s="62">
        <v>817</v>
      </c>
      <c r="K16" s="62">
        <v>636</v>
      </c>
      <c r="L16" s="62">
        <v>99</v>
      </c>
      <c r="M16" s="25">
        <v>503</v>
      </c>
      <c r="N16" s="25">
        <v>576</v>
      </c>
      <c r="O16" s="25">
        <v>490</v>
      </c>
      <c r="P16" s="25">
        <v>430</v>
      </c>
      <c r="Q16" s="25">
        <v>397</v>
      </c>
      <c r="R16" s="25">
        <v>57</v>
      </c>
      <c r="S16" s="25">
        <v>216</v>
      </c>
      <c r="T16" s="25">
        <v>183</v>
      </c>
      <c r="U16" s="25">
        <v>322</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559</v>
      </c>
      <c r="J17" s="63">
        <v>817</v>
      </c>
      <c r="K17" s="63">
        <v>636</v>
      </c>
      <c r="L17" s="63">
        <v>99</v>
      </c>
      <c r="M17" s="45">
        <v>503</v>
      </c>
      <c r="N17" s="45">
        <v>576</v>
      </c>
      <c r="O17" s="45">
        <v>490</v>
      </c>
      <c r="P17" s="45">
        <v>430</v>
      </c>
      <c r="Q17" s="45">
        <v>397</v>
      </c>
      <c r="R17" s="45">
        <v>57</v>
      </c>
      <c r="S17" s="45">
        <v>216</v>
      </c>
      <c r="T17" s="45">
        <v>183</v>
      </c>
      <c r="U17" s="45">
        <v>322</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1062</v>
      </c>
      <c r="J19" s="64">
        <v>2246</v>
      </c>
      <c r="K19" s="64">
        <v>1546</v>
      </c>
      <c r="L19" s="62">
        <v>206</v>
      </c>
      <c r="M19" s="25">
        <v>630</v>
      </c>
      <c r="N19" s="25">
        <v>550</v>
      </c>
      <c r="O19" s="25">
        <v>549</v>
      </c>
      <c r="P19" s="25">
        <v>468</v>
      </c>
      <c r="Q19" s="25">
        <v>393</v>
      </c>
      <c r="R19" s="25">
        <v>95</v>
      </c>
      <c r="S19" s="25">
        <v>261</v>
      </c>
      <c r="T19" s="25">
        <v>155</v>
      </c>
      <c r="U19" s="25">
        <v>325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1062</v>
      </c>
      <c r="J20" s="65">
        <v>2246</v>
      </c>
      <c r="K20" s="65">
        <v>1546</v>
      </c>
      <c r="L20" s="63">
        <v>206</v>
      </c>
      <c r="M20" s="45">
        <v>630</v>
      </c>
      <c r="N20" s="45">
        <v>550</v>
      </c>
      <c r="O20" s="45">
        <v>549</v>
      </c>
      <c r="P20" s="45">
        <v>468</v>
      </c>
      <c r="Q20" s="45">
        <v>393</v>
      </c>
      <c r="R20" s="45">
        <v>95</v>
      </c>
      <c r="S20" s="45">
        <v>261</v>
      </c>
      <c r="T20" s="45">
        <v>155</v>
      </c>
      <c r="U20" s="45">
        <v>325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2615</v>
      </c>
      <c r="J22" s="64">
        <v>2063</v>
      </c>
      <c r="K22" s="64">
        <v>2450</v>
      </c>
      <c r="L22" s="64">
        <v>2197</v>
      </c>
      <c r="M22" s="25">
        <v>1887</v>
      </c>
      <c r="N22" s="25">
        <v>1456</v>
      </c>
      <c r="O22" s="25">
        <v>1162</v>
      </c>
      <c r="P22" s="25">
        <v>988</v>
      </c>
      <c r="Q22" s="25">
        <v>657</v>
      </c>
      <c r="R22" s="25">
        <v>707</v>
      </c>
      <c r="S22" s="25">
        <v>576</v>
      </c>
      <c r="T22" s="25">
        <v>472</v>
      </c>
      <c r="U22" s="25">
        <v>420</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2615</v>
      </c>
      <c r="J23" s="65">
        <v>2063</v>
      </c>
      <c r="K23" s="65">
        <v>2450</v>
      </c>
      <c r="L23" s="65">
        <v>2197</v>
      </c>
      <c r="M23" s="45">
        <v>1887</v>
      </c>
      <c r="N23" s="45">
        <v>1456</v>
      </c>
      <c r="O23" s="45">
        <v>1162</v>
      </c>
      <c r="P23" s="45">
        <v>988</v>
      </c>
      <c r="Q23" s="45">
        <v>657</v>
      </c>
      <c r="R23" s="45">
        <v>707</v>
      </c>
      <c r="S23" s="45">
        <v>576</v>
      </c>
      <c r="T23" s="45">
        <v>472</v>
      </c>
      <c r="U23" s="45">
        <v>420</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1121</v>
      </c>
      <c r="J25" s="64">
        <v>2798</v>
      </c>
      <c r="K25" s="64">
        <v>1159</v>
      </c>
      <c r="L25" s="62">
        <v>444</v>
      </c>
      <c r="M25" s="25">
        <v>940</v>
      </c>
      <c r="N25" s="25">
        <v>981</v>
      </c>
      <c r="O25" s="25">
        <v>783</v>
      </c>
      <c r="P25" s="25">
        <v>642</v>
      </c>
      <c r="Q25" s="25">
        <v>397</v>
      </c>
      <c r="R25" s="25">
        <v>45</v>
      </c>
      <c r="S25" s="25">
        <v>392</v>
      </c>
      <c r="T25" s="25">
        <v>259</v>
      </c>
      <c r="U25" s="25">
        <v>377</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0.99403846153846154</v>
      </c>
    </row>
    <row r="26" spans="1:57" ht="50.1" customHeight="1" thickTop="1" thickBot="1">
      <c r="A26" s="132"/>
      <c r="B26" s="134"/>
      <c r="C26" s="131"/>
      <c r="D26" s="135"/>
      <c r="E26" s="131"/>
      <c r="F26" s="136"/>
      <c r="G26" s="137"/>
      <c r="H26" s="27" t="str">
        <f>'PANEL DE CONTROL DISTRITAL'!H25</f>
        <v xml:space="preserve"> Total de credenciales solicitadas</v>
      </c>
      <c r="I26" s="65">
        <v>1174</v>
      </c>
      <c r="J26" s="65">
        <v>2800</v>
      </c>
      <c r="K26" s="65">
        <v>1160</v>
      </c>
      <c r="L26" s="63">
        <v>444</v>
      </c>
      <c r="M26" s="45">
        <v>940</v>
      </c>
      <c r="N26" s="45">
        <v>982</v>
      </c>
      <c r="O26" s="45">
        <v>786</v>
      </c>
      <c r="P26" s="45">
        <v>642</v>
      </c>
      <c r="Q26" s="45">
        <v>399</v>
      </c>
      <c r="R26" s="45">
        <v>45</v>
      </c>
      <c r="S26" s="45">
        <v>392</v>
      </c>
      <c r="T26" s="45">
        <v>259</v>
      </c>
      <c r="U26" s="45">
        <v>377</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492" priority="15" operator="greaterThan">
      <formula>95%</formula>
    </cfRule>
    <cfRule type="cellIs" dxfId="491" priority="16" operator="greaterThanOrEqual">
      <formula>90%</formula>
    </cfRule>
    <cfRule type="cellIs" dxfId="490" priority="17" operator="lessThan">
      <formula>89.99%</formula>
    </cfRule>
  </conditionalFormatting>
  <conditionalFormatting sqref="AS13">
    <cfRule type="cellIs" dxfId="489" priority="12" operator="greaterThan">
      <formula>95%</formula>
    </cfRule>
    <cfRule type="cellIs" dxfId="488" priority="13" operator="greaterThanOrEqual">
      <formula>90%</formula>
    </cfRule>
    <cfRule type="cellIs" dxfId="487" priority="14" operator="lessThan">
      <formula>89.99%</formula>
    </cfRule>
  </conditionalFormatting>
  <conditionalFormatting sqref="AS16">
    <cfRule type="cellIs" dxfId="486" priority="9" operator="greaterThan">
      <formula>95%</formula>
    </cfRule>
    <cfRule type="cellIs" dxfId="485" priority="10" operator="greaterThanOrEqual">
      <formula>90%</formula>
    </cfRule>
    <cfRule type="cellIs" dxfId="484" priority="11" operator="lessThan">
      <formula>89.99%</formula>
    </cfRule>
  </conditionalFormatting>
  <conditionalFormatting sqref="AS19">
    <cfRule type="cellIs" dxfId="483" priority="6" operator="greaterThan">
      <formula>95%</formula>
    </cfRule>
    <cfRule type="cellIs" dxfId="482" priority="7" operator="greaterThanOrEqual">
      <formula>90%</formula>
    </cfRule>
    <cfRule type="cellIs" dxfId="481" priority="8" operator="lessThan">
      <formula>89.99%</formula>
    </cfRule>
  </conditionalFormatting>
  <conditionalFormatting sqref="AS22">
    <cfRule type="cellIs" dxfId="480" priority="4" operator="greaterThanOrEqual">
      <formula>100%</formula>
    </cfRule>
    <cfRule type="cellIs" dxfId="479" priority="5" operator="lessThan">
      <formula>99.99%</formula>
    </cfRule>
  </conditionalFormatting>
  <conditionalFormatting sqref="AS25">
    <cfRule type="cellIs" dxfId="478" priority="1" operator="greaterThan">
      <formula>95%</formula>
    </cfRule>
    <cfRule type="cellIs" dxfId="477" priority="2" operator="greaterThanOrEqual">
      <formula>90%</formula>
    </cfRule>
    <cfRule type="cellIs" dxfId="476" priority="3" operator="lessThan">
      <formula>89.99%</formula>
    </cfRule>
  </conditionalFormatting>
  <conditionalFormatting sqref="I21:AR21">
    <cfRule type="colorScale" priority="105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456292EA-8939-42B0-BE89-EFF42A8C2D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B67E2-6B72-4915-84DF-DF103E2789EF}">
  <sheetPr>
    <tabColor rgb="FF00B050"/>
  </sheetPr>
  <dimension ref="A1:BE38"/>
  <sheetViews>
    <sheetView showGridLines="0" topLeftCell="AL1" zoomScale="68" zoomScaleNormal="68" workbookViewId="0">
      <selection activeCell="U28" sqref="U28"/>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26</v>
      </c>
      <c r="F2" s="81" t="s">
        <v>90</v>
      </c>
      <c r="G2" s="81"/>
      <c r="H2" s="22">
        <v>152651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634</v>
      </c>
      <c r="J10" s="62">
        <v>758</v>
      </c>
      <c r="K10" s="62">
        <v>672</v>
      </c>
      <c r="L10" s="62">
        <v>112</v>
      </c>
      <c r="M10" s="25">
        <v>470</v>
      </c>
      <c r="N10" s="25">
        <v>494</v>
      </c>
      <c r="O10" s="25">
        <v>495</v>
      </c>
      <c r="P10" s="25">
        <v>427</v>
      </c>
      <c r="Q10" s="25">
        <v>406</v>
      </c>
      <c r="R10" s="25">
        <v>55</v>
      </c>
      <c r="S10" s="25">
        <v>237</v>
      </c>
      <c r="T10" s="25">
        <v>210</v>
      </c>
      <c r="U10" s="25">
        <v>328</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634</v>
      </c>
      <c r="J11" s="63">
        <v>758</v>
      </c>
      <c r="K11" s="63">
        <v>672</v>
      </c>
      <c r="L11" s="63">
        <v>112</v>
      </c>
      <c r="M11" s="45">
        <v>470</v>
      </c>
      <c r="N11" s="45">
        <v>494</v>
      </c>
      <c r="O11" s="45">
        <v>495</v>
      </c>
      <c r="P11" s="45">
        <v>427</v>
      </c>
      <c r="Q11" s="45">
        <v>406</v>
      </c>
      <c r="R11" s="45">
        <v>55</v>
      </c>
      <c r="S11" s="45">
        <v>237</v>
      </c>
      <c r="T11" s="45">
        <v>210</v>
      </c>
      <c r="U11" s="45">
        <v>328</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633</v>
      </c>
      <c r="J13" s="62">
        <v>757</v>
      </c>
      <c r="K13" s="62">
        <v>671</v>
      </c>
      <c r="L13" s="62">
        <v>112</v>
      </c>
      <c r="M13" s="25">
        <v>470</v>
      </c>
      <c r="N13" s="25">
        <v>494</v>
      </c>
      <c r="O13" s="25">
        <v>495</v>
      </c>
      <c r="P13" s="25">
        <v>426</v>
      </c>
      <c r="Q13" s="25">
        <v>406</v>
      </c>
      <c r="R13" s="25">
        <v>55</v>
      </c>
      <c r="S13" s="25">
        <v>237</v>
      </c>
      <c r="T13" s="25">
        <v>210</v>
      </c>
      <c r="U13" s="25">
        <v>196</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0.97432993582483951</v>
      </c>
    </row>
    <row r="14" spans="1:57" s="3" customFormat="1" ht="50.1" customHeight="1" thickTop="1" thickBot="1">
      <c r="A14" s="132"/>
      <c r="B14" s="134"/>
      <c r="C14" s="131"/>
      <c r="D14" s="135"/>
      <c r="E14" s="131"/>
      <c r="F14" s="136"/>
      <c r="G14" s="137"/>
      <c r="H14" s="27" t="str">
        <f>'PANEL DE CONTROL DISTRITAL'!H13</f>
        <v>Número de trámites aplicados</v>
      </c>
      <c r="I14" s="63">
        <v>634</v>
      </c>
      <c r="J14" s="63">
        <v>758</v>
      </c>
      <c r="K14" s="63">
        <v>672</v>
      </c>
      <c r="L14" s="63">
        <v>112</v>
      </c>
      <c r="M14" s="45">
        <v>470</v>
      </c>
      <c r="N14" s="45">
        <v>494</v>
      </c>
      <c r="O14" s="45">
        <v>495</v>
      </c>
      <c r="P14" s="45">
        <v>427</v>
      </c>
      <c r="Q14" s="45">
        <v>406</v>
      </c>
      <c r="R14" s="45">
        <v>55</v>
      </c>
      <c r="S14" s="45">
        <v>237</v>
      </c>
      <c r="T14" s="45">
        <v>210</v>
      </c>
      <c r="U14" s="45">
        <v>328</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634</v>
      </c>
      <c r="J16" s="62">
        <v>758</v>
      </c>
      <c r="K16" s="62">
        <v>672</v>
      </c>
      <c r="L16" s="62">
        <v>112</v>
      </c>
      <c r="M16" s="25">
        <v>470</v>
      </c>
      <c r="N16" s="25">
        <v>494</v>
      </c>
      <c r="O16" s="25">
        <v>495</v>
      </c>
      <c r="P16" s="25">
        <v>427</v>
      </c>
      <c r="Q16" s="25">
        <v>406</v>
      </c>
      <c r="R16" s="25">
        <v>55</v>
      </c>
      <c r="S16" s="25">
        <v>237</v>
      </c>
      <c r="T16" s="25">
        <v>210</v>
      </c>
      <c r="U16" s="25">
        <v>328</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634</v>
      </c>
      <c r="J17" s="63">
        <v>758</v>
      </c>
      <c r="K17" s="63">
        <v>672</v>
      </c>
      <c r="L17" s="63">
        <v>112</v>
      </c>
      <c r="M17" s="45">
        <v>470</v>
      </c>
      <c r="N17" s="45">
        <v>494</v>
      </c>
      <c r="O17" s="45">
        <v>495</v>
      </c>
      <c r="P17" s="45">
        <v>427</v>
      </c>
      <c r="Q17" s="45">
        <v>406</v>
      </c>
      <c r="R17" s="45">
        <v>55</v>
      </c>
      <c r="S17" s="45">
        <v>237</v>
      </c>
      <c r="T17" s="45">
        <v>210</v>
      </c>
      <c r="U17" s="45">
        <v>328</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953</v>
      </c>
      <c r="J19" s="64">
        <v>2282</v>
      </c>
      <c r="K19" s="64">
        <v>1437</v>
      </c>
      <c r="L19" s="62">
        <v>222</v>
      </c>
      <c r="M19" s="25">
        <v>631</v>
      </c>
      <c r="N19" s="25">
        <v>506</v>
      </c>
      <c r="O19" s="25">
        <v>489</v>
      </c>
      <c r="P19" s="25">
        <v>488</v>
      </c>
      <c r="Q19" s="25">
        <v>360</v>
      </c>
      <c r="R19" s="25">
        <v>87</v>
      </c>
      <c r="S19" s="25">
        <v>304</v>
      </c>
      <c r="T19" s="25">
        <v>165</v>
      </c>
      <c r="U19" s="25">
        <v>341</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953</v>
      </c>
      <c r="J20" s="65">
        <v>2282</v>
      </c>
      <c r="K20" s="65">
        <v>1437</v>
      </c>
      <c r="L20" s="63">
        <v>222</v>
      </c>
      <c r="M20" s="45">
        <v>631</v>
      </c>
      <c r="N20" s="45">
        <v>506</v>
      </c>
      <c r="O20" s="45">
        <v>489</v>
      </c>
      <c r="P20" s="45">
        <v>488</v>
      </c>
      <c r="Q20" s="45">
        <v>360</v>
      </c>
      <c r="R20" s="45">
        <v>87</v>
      </c>
      <c r="S20" s="45">
        <v>304</v>
      </c>
      <c r="T20" s="45">
        <v>165</v>
      </c>
      <c r="U20" s="45">
        <v>341</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2251</v>
      </c>
      <c r="J22" s="64">
        <v>2236</v>
      </c>
      <c r="K22" s="64">
        <v>2735</v>
      </c>
      <c r="L22" s="64">
        <v>2548</v>
      </c>
      <c r="M22" s="25">
        <v>2092</v>
      </c>
      <c r="N22" s="25">
        <v>1578</v>
      </c>
      <c r="O22" s="25">
        <v>1127</v>
      </c>
      <c r="P22" s="25">
        <v>946</v>
      </c>
      <c r="Q22" s="25">
        <v>536</v>
      </c>
      <c r="R22" s="25">
        <v>552</v>
      </c>
      <c r="S22" s="25">
        <v>439</v>
      </c>
      <c r="T22" s="25">
        <v>390</v>
      </c>
      <c r="U22" s="25">
        <v>498</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2251</v>
      </c>
      <c r="J23" s="65">
        <v>2236</v>
      </c>
      <c r="K23" s="65">
        <v>2735</v>
      </c>
      <c r="L23" s="65">
        <v>2548</v>
      </c>
      <c r="M23" s="45">
        <v>2092</v>
      </c>
      <c r="N23" s="45">
        <v>1578</v>
      </c>
      <c r="O23" s="45">
        <v>1127</v>
      </c>
      <c r="P23" s="45">
        <v>946</v>
      </c>
      <c r="Q23" s="45">
        <v>536</v>
      </c>
      <c r="R23" s="45">
        <v>552</v>
      </c>
      <c r="S23" s="45">
        <v>439</v>
      </c>
      <c r="T23" s="45">
        <v>390</v>
      </c>
      <c r="U23" s="45">
        <v>498</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994</v>
      </c>
      <c r="J25" s="64">
        <v>2297</v>
      </c>
      <c r="K25" s="62">
        <v>932</v>
      </c>
      <c r="L25" s="62">
        <v>409</v>
      </c>
      <c r="M25" s="25">
        <v>1087</v>
      </c>
      <c r="N25" s="25">
        <v>960</v>
      </c>
      <c r="O25" s="25">
        <v>946</v>
      </c>
      <c r="P25" s="25">
        <v>669</v>
      </c>
      <c r="Q25" s="25">
        <v>510</v>
      </c>
      <c r="R25" s="25">
        <v>71</v>
      </c>
      <c r="S25" s="25">
        <v>417</v>
      </c>
      <c r="T25" s="25">
        <v>214</v>
      </c>
      <c r="U25" s="25">
        <v>233</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0.97997585027168443</v>
      </c>
    </row>
    <row r="26" spans="1:57" ht="50.1" customHeight="1" thickTop="1" thickBot="1">
      <c r="A26" s="132"/>
      <c r="B26" s="134"/>
      <c r="C26" s="131"/>
      <c r="D26" s="135"/>
      <c r="E26" s="131"/>
      <c r="F26" s="136"/>
      <c r="G26" s="137"/>
      <c r="H26" s="27" t="str">
        <f>'PANEL DE CONTROL DISTRITAL'!H25</f>
        <v xml:space="preserve"> Total de credenciales solicitadas</v>
      </c>
      <c r="I26" s="65">
        <v>1007</v>
      </c>
      <c r="J26" s="65">
        <v>2478</v>
      </c>
      <c r="K26" s="63">
        <v>937</v>
      </c>
      <c r="L26" s="63">
        <v>409</v>
      </c>
      <c r="M26" s="45">
        <v>1087</v>
      </c>
      <c r="N26" s="45">
        <v>960</v>
      </c>
      <c r="O26" s="45">
        <v>946</v>
      </c>
      <c r="P26" s="45">
        <v>669</v>
      </c>
      <c r="Q26" s="45">
        <v>510</v>
      </c>
      <c r="R26" s="45">
        <v>71</v>
      </c>
      <c r="S26" s="45">
        <v>417</v>
      </c>
      <c r="T26" s="45">
        <v>214</v>
      </c>
      <c r="U26" s="45">
        <v>233</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475" priority="15" operator="greaterThan">
      <formula>95%</formula>
    </cfRule>
    <cfRule type="cellIs" dxfId="474" priority="16" operator="greaterThanOrEqual">
      <formula>90%</formula>
    </cfRule>
    <cfRule type="cellIs" dxfId="473" priority="17" operator="lessThan">
      <formula>89.99%</formula>
    </cfRule>
  </conditionalFormatting>
  <conditionalFormatting sqref="AS13">
    <cfRule type="cellIs" dxfId="472" priority="12" operator="greaterThan">
      <formula>95%</formula>
    </cfRule>
    <cfRule type="cellIs" dxfId="471" priority="13" operator="greaterThanOrEqual">
      <formula>90%</formula>
    </cfRule>
    <cfRule type="cellIs" dxfId="470" priority="14" operator="lessThan">
      <formula>89.99%</formula>
    </cfRule>
  </conditionalFormatting>
  <conditionalFormatting sqref="AS16">
    <cfRule type="cellIs" dxfId="469" priority="9" operator="greaterThan">
      <formula>95%</formula>
    </cfRule>
    <cfRule type="cellIs" dxfId="468" priority="10" operator="greaterThanOrEqual">
      <formula>90%</formula>
    </cfRule>
    <cfRule type="cellIs" dxfId="467" priority="11" operator="lessThan">
      <formula>89.99%</formula>
    </cfRule>
  </conditionalFormatting>
  <conditionalFormatting sqref="AS19">
    <cfRule type="cellIs" dxfId="466" priority="6" operator="greaterThan">
      <formula>95%</formula>
    </cfRule>
    <cfRule type="cellIs" dxfId="465" priority="7" operator="greaterThanOrEqual">
      <formula>90%</formula>
    </cfRule>
    <cfRule type="cellIs" dxfId="464" priority="8" operator="lessThan">
      <formula>89.99%</formula>
    </cfRule>
  </conditionalFormatting>
  <conditionalFormatting sqref="AS22">
    <cfRule type="cellIs" dxfId="463" priority="1" operator="greaterThanOrEqual">
      <formula>100%</formula>
    </cfRule>
    <cfRule type="cellIs" dxfId="462" priority="2" operator="lessThan">
      <formula>99.99%</formula>
    </cfRule>
  </conditionalFormatting>
  <conditionalFormatting sqref="AS25">
    <cfRule type="cellIs" dxfId="461" priority="3" operator="greaterThan">
      <formula>95%</formula>
    </cfRule>
    <cfRule type="cellIs" dxfId="460" priority="4" operator="greaterThanOrEqual">
      <formula>90%</formula>
    </cfRule>
    <cfRule type="cellIs" dxfId="459" priority="5" operator="lessThan">
      <formula>89.99%</formula>
    </cfRule>
  </conditionalFormatting>
  <conditionalFormatting sqref="I21:AR21">
    <cfRule type="colorScale" priority="105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B7171745-7BF2-4D72-93DB-C0661BCDD8A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563321-E690-417C-BD17-8E669BAFF436}">
  <sheetPr>
    <tabColor rgb="FFFFFF00"/>
  </sheetPr>
  <dimension ref="A1:BE38"/>
  <sheetViews>
    <sheetView showGridLines="0" topLeftCell="AN19" zoomScale="70" zoomScaleNormal="70" workbookViewId="0">
      <selection activeCell="U14" sqref="U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27</v>
      </c>
      <c r="F2" s="81" t="s">
        <v>90</v>
      </c>
      <c r="G2" s="81"/>
      <c r="H2" s="22">
        <v>152751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349</v>
      </c>
      <c r="J10" s="62">
        <v>422</v>
      </c>
      <c r="K10" s="62">
        <v>357</v>
      </c>
      <c r="L10" s="62">
        <v>53</v>
      </c>
      <c r="M10" s="25">
        <v>280</v>
      </c>
      <c r="N10" s="25">
        <v>314</v>
      </c>
      <c r="O10" s="25">
        <v>249</v>
      </c>
      <c r="P10" s="25">
        <v>305</v>
      </c>
      <c r="Q10" s="25">
        <v>276</v>
      </c>
      <c r="R10" s="25">
        <v>31</v>
      </c>
      <c r="S10" s="25">
        <v>133</v>
      </c>
      <c r="T10" s="25">
        <v>112</v>
      </c>
      <c r="U10" s="25">
        <v>119</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0.99933377748167884</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349</v>
      </c>
      <c r="J11" s="63">
        <v>422</v>
      </c>
      <c r="K11" s="63">
        <v>357</v>
      </c>
      <c r="L11" s="63">
        <v>53</v>
      </c>
      <c r="M11" s="45">
        <v>280</v>
      </c>
      <c r="N11" s="45">
        <v>314</v>
      </c>
      <c r="O11" s="45">
        <v>249</v>
      </c>
      <c r="P11" s="45">
        <v>306</v>
      </c>
      <c r="Q11" s="45">
        <v>276</v>
      </c>
      <c r="R11" s="45">
        <v>31</v>
      </c>
      <c r="S11" s="45">
        <v>133</v>
      </c>
      <c r="T11" s="45">
        <v>112</v>
      </c>
      <c r="U11" s="45">
        <v>120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349</v>
      </c>
      <c r="J13" s="62">
        <v>422</v>
      </c>
      <c r="K13" s="62">
        <v>356</v>
      </c>
      <c r="L13" s="62">
        <v>52</v>
      </c>
      <c r="M13" s="25">
        <v>280</v>
      </c>
      <c r="N13" s="25">
        <v>314</v>
      </c>
      <c r="O13" s="25">
        <v>249</v>
      </c>
      <c r="P13" s="25">
        <v>305</v>
      </c>
      <c r="Q13" s="25">
        <v>276</v>
      </c>
      <c r="R13" s="25">
        <v>31</v>
      </c>
      <c r="S13" s="25">
        <v>133</v>
      </c>
      <c r="T13" s="25">
        <v>112</v>
      </c>
      <c r="U13" s="25">
        <v>118</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v>
      </c>
    </row>
    <row r="14" spans="1:57" s="3" customFormat="1" ht="50.1" customHeight="1" thickTop="1" thickBot="1">
      <c r="A14" s="132"/>
      <c r="B14" s="134"/>
      <c r="C14" s="131"/>
      <c r="D14" s="135"/>
      <c r="E14" s="131"/>
      <c r="F14" s="136"/>
      <c r="G14" s="137"/>
      <c r="H14" s="27" t="str">
        <f>'PANEL DE CONTROL DISTRITAL'!H13</f>
        <v>Número de trámites aplicados</v>
      </c>
      <c r="I14" s="63">
        <v>349</v>
      </c>
      <c r="J14" s="63">
        <v>422</v>
      </c>
      <c r="K14" s="63">
        <v>357</v>
      </c>
      <c r="L14" s="63">
        <v>53</v>
      </c>
      <c r="M14" s="45">
        <v>280</v>
      </c>
      <c r="N14" s="45">
        <v>314</v>
      </c>
      <c r="O14" s="45">
        <v>249</v>
      </c>
      <c r="P14" s="45">
        <v>305</v>
      </c>
      <c r="Q14" s="45">
        <v>276</v>
      </c>
      <c r="R14" s="45">
        <v>31</v>
      </c>
      <c r="S14" s="45">
        <v>133</v>
      </c>
      <c r="T14" s="45">
        <v>112</v>
      </c>
      <c r="U14" s="45">
        <v>119</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349</v>
      </c>
      <c r="J16" s="62">
        <v>422</v>
      </c>
      <c r="K16" s="62">
        <v>357</v>
      </c>
      <c r="L16" s="62">
        <v>53</v>
      </c>
      <c r="M16" s="25">
        <v>280</v>
      </c>
      <c r="N16" s="25">
        <v>314</v>
      </c>
      <c r="O16" s="25">
        <v>249</v>
      </c>
      <c r="P16" s="25">
        <v>305</v>
      </c>
      <c r="Q16" s="25">
        <v>276</v>
      </c>
      <c r="R16" s="25">
        <v>31</v>
      </c>
      <c r="S16" s="25">
        <v>133</v>
      </c>
      <c r="T16" s="25">
        <v>112</v>
      </c>
      <c r="U16" s="25">
        <v>119</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349</v>
      </c>
      <c r="J17" s="63">
        <v>422</v>
      </c>
      <c r="K17" s="63">
        <v>357</v>
      </c>
      <c r="L17" s="63">
        <v>53</v>
      </c>
      <c r="M17" s="45">
        <v>280</v>
      </c>
      <c r="N17" s="45">
        <v>314</v>
      </c>
      <c r="O17" s="45">
        <v>249</v>
      </c>
      <c r="P17" s="45">
        <v>305</v>
      </c>
      <c r="Q17" s="45">
        <v>276</v>
      </c>
      <c r="R17" s="45">
        <v>31</v>
      </c>
      <c r="S17" s="45">
        <v>133</v>
      </c>
      <c r="T17" s="45">
        <v>112</v>
      </c>
      <c r="U17" s="45">
        <v>119</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1107</v>
      </c>
      <c r="J19" s="64">
        <v>1952</v>
      </c>
      <c r="K19" s="62">
        <v>769</v>
      </c>
      <c r="L19" s="62">
        <v>124</v>
      </c>
      <c r="M19" s="25">
        <v>370</v>
      </c>
      <c r="N19" s="25">
        <v>299</v>
      </c>
      <c r="O19" s="25">
        <v>279</v>
      </c>
      <c r="P19" s="25">
        <v>299</v>
      </c>
      <c r="Q19" s="25">
        <v>245</v>
      </c>
      <c r="R19" s="25">
        <v>75</v>
      </c>
      <c r="S19" s="25">
        <v>172</v>
      </c>
      <c r="T19" s="25">
        <v>110</v>
      </c>
      <c r="U19" s="25">
        <v>138</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1107</v>
      </c>
      <c r="J20" s="65">
        <v>1952</v>
      </c>
      <c r="K20" s="63">
        <v>769</v>
      </c>
      <c r="L20" s="63">
        <v>124</v>
      </c>
      <c r="M20" s="45">
        <v>370</v>
      </c>
      <c r="N20" s="45">
        <v>299</v>
      </c>
      <c r="O20" s="45">
        <v>279</v>
      </c>
      <c r="P20" s="45">
        <v>299</v>
      </c>
      <c r="Q20" s="45">
        <v>245</v>
      </c>
      <c r="R20" s="45">
        <v>75</v>
      </c>
      <c r="S20" s="45">
        <v>172</v>
      </c>
      <c r="T20" s="45">
        <v>110</v>
      </c>
      <c r="U20" s="45">
        <v>138</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1445</v>
      </c>
      <c r="J22" s="64">
        <v>1551</v>
      </c>
      <c r="K22" s="64">
        <v>1624</v>
      </c>
      <c r="L22" s="64">
        <v>1452</v>
      </c>
      <c r="M22" s="25">
        <v>1152</v>
      </c>
      <c r="N22" s="25">
        <v>739</v>
      </c>
      <c r="O22" s="25">
        <v>524</v>
      </c>
      <c r="P22" s="25">
        <v>440</v>
      </c>
      <c r="Q22" s="25">
        <v>246</v>
      </c>
      <c r="R22" s="25">
        <v>270</v>
      </c>
      <c r="S22" s="25">
        <v>206</v>
      </c>
      <c r="T22" s="25">
        <v>173</v>
      </c>
      <c r="U22" s="25">
        <v>168</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1445</v>
      </c>
      <c r="J23" s="65">
        <v>1551</v>
      </c>
      <c r="K23" s="65">
        <v>1624</v>
      </c>
      <c r="L23" s="65">
        <v>1452</v>
      </c>
      <c r="M23" s="45">
        <v>1152</v>
      </c>
      <c r="N23" s="45">
        <v>739</v>
      </c>
      <c r="O23" s="45">
        <v>524</v>
      </c>
      <c r="P23" s="45">
        <v>440</v>
      </c>
      <c r="Q23" s="45">
        <v>246</v>
      </c>
      <c r="R23" s="45">
        <v>270</v>
      </c>
      <c r="S23" s="45">
        <v>206</v>
      </c>
      <c r="T23" s="45">
        <v>173</v>
      </c>
      <c r="U23" s="45">
        <v>168</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1573</v>
      </c>
      <c r="J25" s="64">
        <v>1846</v>
      </c>
      <c r="K25" s="62">
        <v>687</v>
      </c>
      <c r="L25" s="62">
        <v>288</v>
      </c>
      <c r="M25" s="25">
        <v>670</v>
      </c>
      <c r="N25" s="25">
        <v>712</v>
      </c>
      <c r="O25" s="25">
        <v>459</v>
      </c>
      <c r="P25" s="25">
        <v>383</v>
      </c>
      <c r="Q25" s="25">
        <v>322</v>
      </c>
      <c r="R25" s="25">
        <v>51</v>
      </c>
      <c r="S25" s="25">
        <v>236</v>
      </c>
      <c r="T25" s="25">
        <v>143</v>
      </c>
      <c r="U25" s="25">
        <v>143</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0.9153265107212476</v>
      </c>
    </row>
    <row r="26" spans="1:57" ht="50.1" customHeight="1" thickTop="1" thickBot="1">
      <c r="A26" s="132"/>
      <c r="B26" s="134"/>
      <c r="C26" s="131"/>
      <c r="D26" s="135"/>
      <c r="E26" s="131"/>
      <c r="F26" s="136"/>
      <c r="G26" s="137"/>
      <c r="H26" s="27" t="str">
        <f>'PANEL DE CONTROL DISTRITAL'!H25</f>
        <v xml:space="preserve"> Total de credenciales solicitadas</v>
      </c>
      <c r="I26" s="65">
        <v>1606</v>
      </c>
      <c r="J26" s="65">
        <v>2461</v>
      </c>
      <c r="K26" s="63">
        <v>733</v>
      </c>
      <c r="L26" s="63">
        <v>288</v>
      </c>
      <c r="M26" s="45">
        <v>670</v>
      </c>
      <c r="N26" s="45">
        <v>712</v>
      </c>
      <c r="O26" s="45">
        <v>459</v>
      </c>
      <c r="P26" s="45">
        <v>384</v>
      </c>
      <c r="Q26" s="45">
        <v>322</v>
      </c>
      <c r="R26" s="45">
        <v>51</v>
      </c>
      <c r="S26" s="45">
        <v>236</v>
      </c>
      <c r="T26" s="45">
        <v>143</v>
      </c>
      <c r="U26" s="45">
        <v>143</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458" priority="15" operator="greaterThan">
      <formula>95%</formula>
    </cfRule>
    <cfRule type="cellIs" dxfId="457" priority="16" operator="greaterThanOrEqual">
      <formula>90%</formula>
    </cfRule>
    <cfRule type="cellIs" dxfId="456" priority="17" operator="lessThan">
      <formula>89.99%</formula>
    </cfRule>
  </conditionalFormatting>
  <conditionalFormatting sqref="AS13">
    <cfRule type="cellIs" dxfId="455" priority="12" operator="greaterThan">
      <formula>95%</formula>
    </cfRule>
    <cfRule type="cellIs" dxfId="454" priority="13" operator="greaterThanOrEqual">
      <formula>90%</formula>
    </cfRule>
    <cfRule type="cellIs" dxfId="453" priority="14" operator="lessThan">
      <formula>89.99%</formula>
    </cfRule>
  </conditionalFormatting>
  <conditionalFormatting sqref="AS16">
    <cfRule type="cellIs" dxfId="452" priority="9" operator="greaterThan">
      <formula>95%</formula>
    </cfRule>
    <cfRule type="cellIs" dxfId="451" priority="10" operator="greaterThanOrEqual">
      <formula>90%</formula>
    </cfRule>
    <cfRule type="cellIs" dxfId="450" priority="11" operator="lessThan">
      <formula>89.99%</formula>
    </cfRule>
  </conditionalFormatting>
  <conditionalFormatting sqref="AS19">
    <cfRule type="cellIs" dxfId="449" priority="6" operator="greaterThan">
      <formula>95%</formula>
    </cfRule>
    <cfRule type="cellIs" dxfId="448" priority="7" operator="greaterThanOrEqual">
      <formula>90%</formula>
    </cfRule>
    <cfRule type="cellIs" dxfId="447" priority="8" operator="lessThan">
      <formula>89.99%</formula>
    </cfRule>
  </conditionalFormatting>
  <conditionalFormatting sqref="AS22">
    <cfRule type="cellIs" dxfId="446" priority="1" operator="greaterThanOrEqual">
      <formula>100%</formula>
    </cfRule>
    <cfRule type="cellIs" dxfId="445" priority="2" operator="lessThan">
      <formula>99.99%</formula>
    </cfRule>
  </conditionalFormatting>
  <conditionalFormatting sqref="AS25">
    <cfRule type="cellIs" dxfId="444" priority="3" operator="greaterThan">
      <formula>95%</formula>
    </cfRule>
    <cfRule type="cellIs" dxfId="443" priority="4" operator="greaterThanOrEqual">
      <formula>90%</formula>
    </cfRule>
    <cfRule type="cellIs" dxfId="442" priority="5" operator="lessThan">
      <formula>89.99%</formula>
    </cfRule>
  </conditionalFormatting>
  <conditionalFormatting sqref="I21:AR21">
    <cfRule type="colorScale" priority="105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B677EBA-D27B-4B05-B952-47F2FFFD7AF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EF7D2-5DEE-4BB9-A463-68BA856D0A22}">
  <sheetPr>
    <tabColor rgb="FFFFFF00"/>
  </sheetPr>
  <dimension ref="A1:BE38"/>
  <sheetViews>
    <sheetView showGridLines="0" topLeftCell="AL17" zoomScale="70" zoomScaleNormal="70" workbookViewId="0">
      <selection activeCell="N10" sqref="N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27</v>
      </c>
      <c r="F2" s="81" t="s">
        <v>90</v>
      </c>
      <c r="G2" s="81"/>
      <c r="H2" s="22">
        <v>152752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537</v>
      </c>
      <c r="J10" s="62">
        <v>453</v>
      </c>
      <c r="K10" s="62">
        <v>379</v>
      </c>
      <c r="L10" s="62">
        <v>38</v>
      </c>
      <c r="M10" s="25">
        <v>178</v>
      </c>
      <c r="N10" s="25">
        <v>183</v>
      </c>
      <c r="O10" s="25">
        <v>201</v>
      </c>
      <c r="P10" s="25">
        <v>183</v>
      </c>
      <c r="Q10" s="25">
        <v>170</v>
      </c>
      <c r="R10" s="25">
        <v>15</v>
      </c>
      <c r="S10" s="25">
        <v>109</v>
      </c>
      <c r="T10" s="25">
        <v>99</v>
      </c>
      <c r="U10" s="25">
        <v>147</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0.99962866691422203</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537</v>
      </c>
      <c r="J11" s="63">
        <v>453</v>
      </c>
      <c r="K11" s="63">
        <v>379</v>
      </c>
      <c r="L11" s="63">
        <v>38</v>
      </c>
      <c r="M11" s="45">
        <v>178</v>
      </c>
      <c r="N11" s="45">
        <v>183</v>
      </c>
      <c r="O11" s="45">
        <v>201</v>
      </c>
      <c r="P11" s="45">
        <v>183</v>
      </c>
      <c r="Q11" s="45">
        <v>170</v>
      </c>
      <c r="R11" s="45">
        <v>15</v>
      </c>
      <c r="S11" s="45">
        <v>109</v>
      </c>
      <c r="T11" s="45">
        <v>99</v>
      </c>
      <c r="U11" s="45">
        <v>148</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536</v>
      </c>
      <c r="J13" s="62">
        <v>453</v>
      </c>
      <c r="K13" s="62">
        <v>379</v>
      </c>
      <c r="L13" s="62">
        <v>38</v>
      </c>
      <c r="M13" s="25">
        <v>178</v>
      </c>
      <c r="N13" s="25">
        <v>183</v>
      </c>
      <c r="O13" s="25">
        <v>201</v>
      </c>
      <c r="P13" s="25">
        <v>183</v>
      </c>
      <c r="Q13" s="25">
        <v>170</v>
      </c>
      <c r="R13" s="25">
        <v>15</v>
      </c>
      <c r="S13" s="25">
        <v>109</v>
      </c>
      <c r="T13" s="25">
        <v>99</v>
      </c>
      <c r="U13" s="25">
        <v>147</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0.99962852897473997</v>
      </c>
    </row>
    <row r="14" spans="1:57" s="3" customFormat="1" ht="50.1" customHeight="1" thickTop="1" thickBot="1">
      <c r="A14" s="132"/>
      <c r="B14" s="134"/>
      <c r="C14" s="131"/>
      <c r="D14" s="135"/>
      <c r="E14" s="131"/>
      <c r="F14" s="136"/>
      <c r="G14" s="137"/>
      <c r="H14" s="27" t="str">
        <f>'PANEL DE CONTROL DISTRITAL'!H13</f>
        <v>Número de trámites aplicados</v>
      </c>
      <c r="I14" s="63">
        <v>537</v>
      </c>
      <c r="J14" s="63">
        <v>453</v>
      </c>
      <c r="K14" s="63">
        <v>379</v>
      </c>
      <c r="L14" s="63">
        <v>38</v>
      </c>
      <c r="M14" s="45">
        <v>178</v>
      </c>
      <c r="N14" s="45">
        <v>183</v>
      </c>
      <c r="O14" s="45">
        <v>201</v>
      </c>
      <c r="P14" s="45">
        <v>183</v>
      </c>
      <c r="Q14" s="45">
        <v>170</v>
      </c>
      <c r="R14" s="45">
        <v>15</v>
      </c>
      <c r="S14" s="45">
        <v>109</v>
      </c>
      <c r="T14" s="45">
        <v>99</v>
      </c>
      <c r="U14" s="45">
        <v>147</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537</v>
      </c>
      <c r="J16" s="62">
        <v>453</v>
      </c>
      <c r="K16" s="62">
        <v>379</v>
      </c>
      <c r="L16" s="62">
        <v>38</v>
      </c>
      <c r="M16" s="25">
        <v>178</v>
      </c>
      <c r="N16" s="25">
        <v>183</v>
      </c>
      <c r="O16" s="25">
        <v>201</v>
      </c>
      <c r="P16" s="25">
        <v>183</v>
      </c>
      <c r="Q16" s="25">
        <v>170</v>
      </c>
      <c r="R16" s="25">
        <v>15</v>
      </c>
      <c r="S16" s="25">
        <v>109</v>
      </c>
      <c r="T16" s="25">
        <v>99</v>
      </c>
      <c r="U16" s="25">
        <v>147</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537</v>
      </c>
      <c r="J17" s="63">
        <v>453</v>
      </c>
      <c r="K17" s="63">
        <v>379</v>
      </c>
      <c r="L17" s="63">
        <v>38</v>
      </c>
      <c r="M17" s="45">
        <v>178</v>
      </c>
      <c r="N17" s="45">
        <v>183</v>
      </c>
      <c r="O17" s="45">
        <v>201</v>
      </c>
      <c r="P17" s="45">
        <v>183</v>
      </c>
      <c r="Q17" s="45">
        <v>170</v>
      </c>
      <c r="R17" s="45">
        <v>15</v>
      </c>
      <c r="S17" s="45">
        <v>109</v>
      </c>
      <c r="T17" s="45">
        <v>99</v>
      </c>
      <c r="U17" s="45">
        <v>147</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397</v>
      </c>
      <c r="J19" s="62">
        <v>994</v>
      </c>
      <c r="K19" s="64">
        <v>1002</v>
      </c>
      <c r="L19" s="62">
        <v>124</v>
      </c>
      <c r="M19" s="25">
        <v>282</v>
      </c>
      <c r="N19" s="25">
        <v>174</v>
      </c>
      <c r="O19" s="25">
        <v>152</v>
      </c>
      <c r="P19" s="25">
        <v>239</v>
      </c>
      <c r="Q19" s="25">
        <v>153</v>
      </c>
      <c r="R19" s="25">
        <v>45</v>
      </c>
      <c r="S19" s="25">
        <v>113</v>
      </c>
      <c r="T19" s="25">
        <v>90</v>
      </c>
      <c r="U19" s="25">
        <v>162</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397</v>
      </c>
      <c r="J20" s="63">
        <v>994</v>
      </c>
      <c r="K20" s="65">
        <v>1002</v>
      </c>
      <c r="L20" s="63">
        <v>124</v>
      </c>
      <c r="M20" s="45">
        <v>282</v>
      </c>
      <c r="N20" s="45">
        <v>174</v>
      </c>
      <c r="O20" s="45">
        <v>152</v>
      </c>
      <c r="P20" s="45">
        <v>239</v>
      </c>
      <c r="Q20" s="45">
        <v>153</v>
      </c>
      <c r="R20" s="45">
        <v>45</v>
      </c>
      <c r="S20" s="45">
        <v>113</v>
      </c>
      <c r="T20" s="45">
        <v>90</v>
      </c>
      <c r="U20" s="45">
        <v>162</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766</v>
      </c>
      <c r="J22" s="62">
        <v>752</v>
      </c>
      <c r="K22" s="64">
        <v>1263</v>
      </c>
      <c r="L22" s="64">
        <v>1149</v>
      </c>
      <c r="M22" s="25">
        <v>767</v>
      </c>
      <c r="N22" s="25">
        <v>532</v>
      </c>
      <c r="O22" s="25">
        <v>351</v>
      </c>
      <c r="P22" s="25">
        <v>365</v>
      </c>
      <c r="Q22" s="25">
        <v>206</v>
      </c>
      <c r="R22" s="25">
        <v>216</v>
      </c>
      <c r="S22" s="25">
        <v>163</v>
      </c>
      <c r="T22" s="25">
        <v>133</v>
      </c>
      <c r="U22" s="25">
        <v>169</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766</v>
      </c>
      <c r="J23" s="63">
        <v>752</v>
      </c>
      <c r="K23" s="65">
        <v>1263</v>
      </c>
      <c r="L23" s="65">
        <v>1149</v>
      </c>
      <c r="M23" s="45">
        <v>767</v>
      </c>
      <c r="N23" s="45">
        <v>532</v>
      </c>
      <c r="O23" s="45">
        <v>351</v>
      </c>
      <c r="P23" s="45">
        <v>365</v>
      </c>
      <c r="Q23" s="45">
        <v>206</v>
      </c>
      <c r="R23" s="45">
        <v>216</v>
      </c>
      <c r="S23" s="45">
        <v>163</v>
      </c>
      <c r="T23" s="45">
        <v>133</v>
      </c>
      <c r="U23" s="45">
        <v>169</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575</v>
      </c>
      <c r="J25" s="64">
        <v>1008</v>
      </c>
      <c r="K25" s="62">
        <v>489</v>
      </c>
      <c r="L25" s="62">
        <v>238</v>
      </c>
      <c r="M25" s="25">
        <v>664</v>
      </c>
      <c r="N25" s="25">
        <v>409</v>
      </c>
      <c r="O25" s="25">
        <v>312</v>
      </c>
      <c r="P25" s="25">
        <v>225</v>
      </c>
      <c r="Q25" s="25">
        <v>199</v>
      </c>
      <c r="R25" s="25">
        <v>35</v>
      </c>
      <c r="S25" s="25">
        <v>166</v>
      </c>
      <c r="T25" s="25">
        <v>120</v>
      </c>
      <c r="U25" s="25">
        <v>126</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575</v>
      </c>
      <c r="J26" s="65">
        <v>1008</v>
      </c>
      <c r="K26" s="63">
        <v>489</v>
      </c>
      <c r="L26" s="63">
        <v>238</v>
      </c>
      <c r="M26" s="45">
        <v>664</v>
      </c>
      <c r="N26" s="45">
        <v>409</v>
      </c>
      <c r="O26" s="45">
        <v>312</v>
      </c>
      <c r="P26" s="45">
        <v>225</v>
      </c>
      <c r="Q26" s="45">
        <v>199</v>
      </c>
      <c r="R26" s="45">
        <v>35</v>
      </c>
      <c r="S26" s="45">
        <v>166</v>
      </c>
      <c r="T26" s="45">
        <v>120</v>
      </c>
      <c r="U26" s="45">
        <v>126</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441" priority="15" operator="greaterThan">
      <formula>95%</formula>
    </cfRule>
    <cfRule type="cellIs" dxfId="440" priority="16" operator="greaterThanOrEqual">
      <formula>90%</formula>
    </cfRule>
    <cfRule type="cellIs" dxfId="439" priority="17" operator="lessThan">
      <formula>89.99%</formula>
    </cfRule>
  </conditionalFormatting>
  <conditionalFormatting sqref="AS13">
    <cfRule type="cellIs" dxfId="438" priority="12" operator="greaterThan">
      <formula>95%</formula>
    </cfRule>
    <cfRule type="cellIs" dxfId="437" priority="13" operator="greaterThanOrEqual">
      <formula>90%</formula>
    </cfRule>
    <cfRule type="cellIs" dxfId="436" priority="14" operator="lessThan">
      <formula>89.99%</formula>
    </cfRule>
  </conditionalFormatting>
  <conditionalFormatting sqref="AS16">
    <cfRule type="cellIs" dxfId="435" priority="9" operator="greaterThan">
      <formula>95%</formula>
    </cfRule>
    <cfRule type="cellIs" dxfId="434" priority="10" operator="greaterThanOrEqual">
      <formula>90%</formula>
    </cfRule>
    <cfRule type="cellIs" dxfId="433" priority="11" operator="lessThan">
      <formula>89.99%</formula>
    </cfRule>
  </conditionalFormatting>
  <conditionalFormatting sqref="AS19">
    <cfRule type="cellIs" dxfId="432" priority="6" operator="greaterThan">
      <formula>95%</formula>
    </cfRule>
    <cfRule type="cellIs" dxfId="431" priority="7" operator="greaterThanOrEqual">
      <formula>90%</formula>
    </cfRule>
    <cfRule type="cellIs" dxfId="430" priority="8" operator="lessThan">
      <formula>89.99%</formula>
    </cfRule>
  </conditionalFormatting>
  <conditionalFormatting sqref="AS22">
    <cfRule type="cellIs" dxfId="429" priority="1" operator="greaterThanOrEqual">
      <formula>100%</formula>
    </cfRule>
    <cfRule type="cellIs" dxfId="428" priority="2" operator="lessThan">
      <formula>99.99%</formula>
    </cfRule>
  </conditionalFormatting>
  <conditionalFormatting sqref="AS25">
    <cfRule type="cellIs" dxfId="427" priority="3" operator="greaterThan">
      <formula>95%</formula>
    </cfRule>
    <cfRule type="cellIs" dxfId="426" priority="4" operator="greaterThanOrEqual">
      <formula>90%</formula>
    </cfRule>
    <cfRule type="cellIs" dxfId="425" priority="5" operator="lessThan">
      <formula>89.99%</formula>
    </cfRule>
  </conditionalFormatting>
  <conditionalFormatting sqref="I21:AR21">
    <cfRule type="colorScale" priority="105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3A1F9500-EA36-4DB8-84EB-11B3E2911F0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86A5-4531-4934-9AC0-0305FA3F71EB}">
  <sheetPr>
    <tabColor rgb="FFFFFF00"/>
  </sheetPr>
  <dimension ref="A1:BE38"/>
  <sheetViews>
    <sheetView showGridLines="0" topLeftCell="AL10" zoomScale="70" zoomScaleNormal="70" workbookViewId="0">
      <selection activeCell="U24" sqref="U2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27</v>
      </c>
      <c r="F2" s="81" t="s">
        <v>90</v>
      </c>
      <c r="G2" s="81"/>
      <c r="H2" s="22">
        <v>152753</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121</v>
      </c>
      <c r="J10" s="62">
        <v>87</v>
      </c>
      <c r="K10" s="62">
        <v>36</v>
      </c>
      <c r="L10" s="62">
        <v>4</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121</v>
      </c>
      <c r="J11" s="63">
        <v>87</v>
      </c>
      <c r="K11" s="63">
        <v>36</v>
      </c>
      <c r="L11" s="63">
        <v>4</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121</v>
      </c>
      <c r="J13" s="62">
        <v>87</v>
      </c>
      <c r="K13" s="62">
        <v>36</v>
      </c>
      <c r="L13" s="62">
        <v>4</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121</v>
      </c>
      <c r="J14" s="63">
        <v>87</v>
      </c>
      <c r="K14" s="63">
        <v>36</v>
      </c>
      <c r="L14" s="63">
        <v>4</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121</v>
      </c>
      <c r="J16" s="62">
        <v>87</v>
      </c>
      <c r="K16" s="62">
        <v>36</v>
      </c>
      <c r="L16" s="62">
        <v>4</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121</v>
      </c>
      <c r="J17" s="63">
        <v>87</v>
      </c>
      <c r="K17" s="63">
        <v>36</v>
      </c>
      <c r="L17" s="63">
        <v>4</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335</v>
      </c>
      <c r="J19" s="62">
        <v>566</v>
      </c>
      <c r="K19" s="62">
        <v>163</v>
      </c>
      <c r="L19" s="62">
        <v>30</v>
      </c>
      <c r="M19" s="25">
        <v>28</v>
      </c>
      <c r="N19" s="25">
        <v>4</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335</v>
      </c>
      <c r="J20" s="63">
        <v>566</v>
      </c>
      <c r="K20" s="63">
        <v>163</v>
      </c>
      <c r="L20" s="63">
        <v>30</v>
      </c>
      <c r="M20" s="45">
        <v>28</v>
      </c>
      <c r="N20" s="45">
        <v>4</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598</v>
      </c>
      <c r="J22" s="62">
        <v>886</v>
      </c>
      <c r="K22" s="62">
        <v>705</v>
      </c>
      <c r="L22" s="62">
        <v>678</v>
      </c>
      <c r="M22" s="25">
        <v>410</v>
      </c>
      <c r="N22" s="25">
        <v>231</v>
      </c>
      <c r="O22" s="25">
        <v>146</v>
      </c>
      <c r="P22" s="25">
        <v>91</v>
      </c>
      <c r="Q22" s="25">
        <v>2</v>
      </c>
      <c r="R22" s="25">
        <v>2</v>
      </c>
      <c r="S22" s="25">
        <v>2</v>
      </c>
      <c r="T22" s="25">
        <v>2</v>
      </c>
      <c r="U22" s="25">
        <v>2</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598</v>
      </c>
      <c r="J23" s="63">
        <v>886</v>
      </c>
      <c r="K23" s="63">
        <v>705</v>
      </c>
      <c r="L23" s="63">
        <v>678</v>
      </c>
      <c r="M23" s="45">
        <v>410</v>
      </c>
      <c r="N23" s="45">
        <v>231</v>
      </c>
      <c r="O23" s="45">
        <v>146</v>
      </c>
      <c r="P23" s="45">
        <v>91</v>
      </c>
      <c r="Q23" s="45">
        <v>2</v>
      </c>
      <c r="R23" s="45">
        <v>2</v>
      </c>
      <c r="S23" s="45">
        <v>2</v>
      </c>
      <c r="T23" s="45">
        <v>2</v>
      </c>
      <c r="U23" s="45">
        <v>2</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102</v>
      </c>
      <c r="J25" s="62">
        <v>278</v>
      </c>
      <c r="K25" s="62">
        <v>341</v>
      </c>
      <c r="L25" s="62">
        <v>57</v>
      </c>
      <c r="M25" s="25">
        <v>296</v>
      </c>
      <c r="N25" s="25">
        <v>184</v>
      </c>
      <c r="O25" s="25">
        <v>85</v>
      </c>
      <c r="P25" s="25">
        <v>55</v>
      </c>
      <c r="Q25" s="25">
        <v>53</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102</v>
      </c>
      <c r="J26" s="63">
        <v>278</v>
      </c>
      <c r="K26" s="63">
        <v>341</v>
      </c>
      <c r="L26" s="63">
        <v>57</v>
      </c>
      <c r="M26" s="45">
        <v>296</v>
      </c>
      <c r="N26" s="45">
        <v>184</v>
      </c>
      <c r="O26" s="45">
        <v>85</v>
      </c>
      <c r="P26" s="45">
        <v>55</v>
      </c>
      <c r="Q26" s="45">
        <v>53</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424" priority="15" operator="greaterThan">
      <formula>95%</formula>
    </cfRule>
    <cfRule type="cellIs" dxfId="423" priority="16" operator="greaterThanOrEqual">
      <formula>90%</formula>
    </cfRule>
    <cfRule type="cellIs" dxfId="422" priority="17" operator="lessThan">
      <formula>89.99%</formula>
    </cfRule>
  </conditionalFormatting>
  <conditionalFormatting sqref="AS13">
    <cfRule type="cellIs" dxfId="421" priority="12" operator="greaterThan">
      <formula>95%</formula>
    </cfRule>
    <cfRule type="cellIs" dxfId="420" priority="13" operator="greaterThanOrEqual">
      <formula>90%</formula>
    </cfRule>
    <cfRule type="cellIs" dxfId="419" priority="14" operator="lessThan">
      <formula>89.99%</formula>
    </cfRule>
  </conditionalFormatting>
  <conditionalFormatting sqref="AS16">
    <cfRule type="cellIs" dxfId="418" priority="9" operator="greaterThan">
      <formula>95%</formula>
    </cfRule>
    <cfRule type="cellIs" dxfId="417" priority="10" operator="greaterThanOrEqual">
      <formula>90%</formula>
    </cfRule>
    <cfRule type="cellIs" dxfId="416" priority="11" operator="lessThan">
      <formula>89.99%</formula>
    </cfRule>
  </conditionalFormatting>
  <conditionalFormatting sqref="AS19">
    <cfRule type="cellIs" dxfId="415" priority="6" operator="greaterThan">
      <formula>95%</formula>
    </cfRule>
    <cfRule type="cellIs" dxfId="414" priority="7" operator="greaterThanOrEqual">
      <formula>90%</formula>
    </cfRule>
    <cfRule type="cellIs" dxfId="413" priority="8" operator="lessThan">
      <formula>89.99%</formula>
    </cfRule>
  </conditionalFormatting>
  <conditionalFormatting sqref="AS22">
    <cfRule type="cellIs" dxfId="412" priority="1" operator="greaterThanOrEqual">
      <formula>100%</formula>
    </cfRule>
    <cfRule type="cellIs" dxfId="411" priority="2" operator="lessThan">
      <formula>99.99%</formula>
    </cfRule>
  </conditionalFormatting>
  <conditionalFormatting sqref="AS25">
    <cfRule type="cellIs" dxfId="410" priority="3" operator="greaterThan">
      <formula>95%</formula>
    </cfRule>
    <cfRule type="cellIs" dxfId="409" priority="4" operator="greaterThanOrEqual">
      <formula>90%</formula>
    </cfRule>
    <cfRule type="cellIs" dxfId="408" priority="5" operator="lessThan">
      <formula>89.99%</formula>
    </cfRule>
  </conditionalFormatting>
  <conditionalFormatting sqref="I21:AR21">
    <cfRule type="colorScale" priority="105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456BEDBB-1EA2-463E-9567-D68CAE0395CC}"/>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118C9D-AA4A-47C9-B49F-B8D5163E03A1}">
  <sheetPr>
    <tabColor rgb="FFFF0000"/>
  </sheetPr>
  <dimension ref="A1:BE38"/>
  <sheetViews>
    <sheetView showGridLines="0" topLeftCell="AK17" zoomScale="70" zoomScaleNormal="70" workbookViewId="0">
      <selection activeCell="U7" sqref="U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28</v>
      </c>
      <c r="F2" s="81" t="s">
        <v>90</v>
      </c>
      <c r="G2" s="81"/>
      <c r="H2" s="22">
        <v>152851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240</v>
      </c>
      <c r="J10" s="62">
        <v>362</v>
      </c>
      <c r="K10" s="62">
        <v>356</v>
      </c>
      <c r="L10" s="62">
        <v>54</v>
      </c>
      <c r="M10" s="25">
        <v>309</v>
      </c>
      <c r="N10" s="25">
        <v>319</v>
      </c>
      <c r="O10" s="25">
        <v>324</v>
      </c>
      <c r="P10" s="25">
        <v>246</v>
      </c>
      <c r="Q10" s="25">
        <v>231</v>
      </c>
      <c r="R10" s="25">
        <v>45</v>
      </c>
      <c r="S10" s="25">
        <v>209</v>
      </c>
      <c r="T10" s="25">
        <v>180</v>
      </c>
      <c r="U10" s="25">
        <v>277</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0.99936588459099551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242</v>
      </c>
      <c r="J11" s="63">
        <v>362</v>
      </c>
      <c r="K11" s="63">
        <v>356</v>
      </c>
      <c r="L11" s="63">
        <v>54</v>
      </c>
      <c r="M11" s="45">
        <v>309</v>
      </c>
      <c r="N11" s="45">
        <v>319</v>
      </c>
      <c r="O11" s="45">
        <v>324</v>
      </c>
      <c r="P11" s="45">
        <v>246</v>
      </c>
      <c r="Q11" s="45">
        <v>231</v>
      </c>
      <c r="R11" s="45">
        <v>45</v>
      </c>
      <c r="S11" s="45">
        <v>209</v>
      </c>
      <c r="T11" s="45">
        <v>180</v>
      </c>
      <c r="U11" s="45">
        <v>277</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240</v>
      </c>
      <c r="J13" s="62">
        <v>360</v>
      </c>
      <c r="K13" s="62">
        <v>356</v>
      </c>
      <c r="L13" s="62">
        <v>54</v>
      </c>
      <c r="M13" s="25">
        <v>309</v>
      </c>
      <c r="N13" s="25">
        <v>319</v>
      </c>
      <c r="O13" s="25">
        <v>324</v>
      </c>
      <c r="P13" s="25">
        <v>245</v>
      </c>
      <c r="Q13" s="25">
        <v>231</v>
      </c>
      <c r="R13" s="25">
        <v>45</v>
      </c>
      <c r="S13" s="25">
        <v>209</v>
      </c>
      <c r="T13" s="25">
        <v>180</v>
      </c>
      <c r="U13" s="25">
        <v>276</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0.99873096446700504</v>
      </c>
    </row>
    <row r="14" spans="1:57" s="3" customFormat="1" ht="50.1" customHeight="1" thickTop="1" thickBot="1">
      <c r="A14" s="132"/>
      <c r="B14" s="134"/>
      <c r="C14" s="131"/>
      <c r="D14" s="135"/>
      <c r="E14" s="131"/>
      <c r="F14" s="136"/>
      <c r="G14" s="137"/>
      <c r="H14" s="27" t="str">
        <f>'PANEL DE CONTROL DISTRITAL'!H13</f>
        <v>Número de trámites aplicados</v>
      </c>
      <c r="I14" s="63">
        <v>240</v>
      </c>
      <c r="J14" s="63">
        <v>362</v>
      </c>
      <c r="K14" s="63">
        <v>356</v>
      </c>
      <c r="L14" s="63">
        <v>54</v>
      </c>
      <c r="M14" s="45">
        <v>309</v>
      </c>
      <c r="N14" s="45">
        <v>319</v>
      </c>
      <c r="O14" s="45">
        <v>324</v>
      </c>
      <c r="P14" s="45">
        <v>246</v>
      </c>
      <c r="Q14" s="45">
        <v>231</v>
      </c>
      <c r="R14" s="45">
        <v>45</v>
      </c>
      <c r="S14" s="45">
        <v>209</v>
      </c>
      <c r="T14" s="45">
        <v>180</v>
      </c>
      <c r="U14" s="45">
        <v>277</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240</v>
      </c>
      <c r="J16" s="62">
        <v>362</v>
      </c>
      <c r="K16" s="62">
        <v>356</v>
      </c>
      <c r="L16" s="62">
        <v>54</v>
      </c>
      <c r="M16" s="25">
        <v>309</v>
      </c>
      <c r="N16" s="25">
        <v>319</v>
      </c>
      <c r="O16" s="25">
        <v>324</v>
      </c>
      <c r="P16" s="25">
        <v>246</v>
      </c>
      <c r="Q16" s="25">
        <v>231</v>
      </c>
      <c r="R16" s="25">
        <v>45</v>
      </c>
      <c r="S16" s="25">
        <v>209</v>
      </c>
      <c r="T16" s="25">
        <v>180</v>
      </c>
      <c r="U16" s="25">
        <v>277</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240</v>
      </c>
      <c r="J17" s="63">
        <v>362</v>
      </c>
      <c r="K17" s="63">
        <v>356</v>
      </c>
      <c r="L17" s="63">
        <v>54</v>
      </c>
      <c r="M17" s="45">
        <v>309</v>
      </c>
      <c r="N17" s="45">
        <v>319</v>
      </c>
      <c r="O17" s="45">
        <v>324</v>
      </c>
      <c r="P17" s="45">
        <v>246</v>
      </c>
      <c r="Q17" s="45">
        <v>231</v>
      </c>
      <c r="R17" s="45">
        <v>45</v>
      </c>
      <c r="S17" s="45">
        <v>209</v>
      </c>
      <c r="T17" s="45">
        <v>180</v>
      </c>
      <c r="U17" s="45">
        <v>277</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678</v>
      </c>
      <c r="J19" s="62">
        <v>1.613</v>
      </c>
      <c r="K19" s="62">
        <v>710</v>
      </c>
      <c r="L19" s="62">
        <v>105</v>
      </c>
      <c r="M19" s="25">
        <v>357</v>
      </c>
      <c r="N19" s="25">
        <v>325</v>
      </c>
      <c r="O19" s="25">
        <v>325</v>
      </c>
      <c r="P19" s="25">
        <v>297</v>
      </c>
      <c r="Q19" s="25">
        <v>217</v>
      </c>
      <c r="R19" s="25">
        <v>34</v>
      </c>
      <c r="S19" s="25">
        <v>236</v>
      </c>
      <c r="T19" s="25">
        <v>144</v>
      </c>
      <c r="U19" s="25">
        <v>302</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678</v>
      </c>
      <c r="J20" s="71">
        <v>1.613</v>
      </c>
      <c r="K20" s="63">
        <v>710</v>
      </c>
      <c r="L20" s="63">
        <v>105</v>
      </c>
      <c r="M20" s="45">
        <v>357</v>
      </c>
      <c r="N20" s="45">
        <v>325</v>
      </c>
      <c r="O20" s="45">
        <v>325</v>
      </c>
      <c r="P20" s="45">
        <v>297</v>
      </c>
      <c r="Q20" s="45">
        <v>217</v>
      </c>
      <c r="R20" s="45">
        <v>34</v>
      </c>
      <c r="S20" s="45">
        <v>236</v>
      </c>
      <c r="T20" s="45">
        <v>144</v>
      </c>
      <c r="U20" s="45">
        <v>302</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829</v>
      </c>
      <c r="J22" s="62">
        <v>1.198</v>
      </c>
      <c r="K22" s="62">
        <v>1.381</v>
      </c>
      <c r="L22" s="62">
        <v>1.2390000000000001</v>
      </c>
      <c r="M22" s="25">
        <v>922</v>
      </c>
      <c r="N22" s="25">
        <v>725</v>
      </c>
      <c r="O22" s="25">
        <v>546</v>
      </c>
      <c r="P22" s="25">
        <v>523</v>
      </c>
      <c r="Q22" s="25">
        <v>373</v>
      </c>
      <c r="R22" s="25">
        <v>351</v>
      </c>
      <c r="S22" s="25">
        <v>332</v>
      </c>
      <c r="T22" s="25">
        <v>294</v>
      </c>
      <c r="U22" s="25">
        <v>348</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829</v>
      </c>
      <c r="J23" s="71">
        <v>1.198</v>
      </c>
      <c r="K23" s="71">
        <v>1.381</v>
      </c>
      <c r="L23" s="71">
        <v>1.2390000000000001</v>
      </c>
      <c r="M23" s="45">
        <v>922</v>
      </c>
      <c r="N23" s="45">
        <v>725</v>
      </c>
      <c r="O23" s="45">
        <v>546</v>
      </c>
      <c r="P23" s="45">
        <v>523</v>
      </c>
      <c r="Q23" s="45">
        <v>373</v>
      </c>
      <c r="R23" s="45">
        <v>351</v>
      </c>
      <c r="S23" s="45">
        <v>332</v>
      </c>
      <c r="T23" s="45">
        <v>294</v>
      </c>
      <c r="U23" s="45">
        <v>348</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777</v>
      </c>
      <c r="J25" s="62">
        <v>1.244</v>
      </c>
      <c r="K25" s="62">
        <v>519</v>
      </c>
      <c r="L25" s="62">
        <v>247</v>
      </c>
      <c r="M25" s="25">
        <v>674</v>
      </c>
      <c r="N25" s="25">
        <v>522</v>
      </c>
      <c r="O25" s="25">
        <v>483</v>
      </c>
      <c r="P25" s="25">
        <v>320</v>
      </c>
      <c r="Q25" s="25">
        <v>132</v>
      </c>
      <c r="R25" s="25">
        <v>56</v>
      </c>
      <c r="S25" s="25">
        <v>255</v>
      </c>
      <c r="T25" s="25">
        <v>182</v>
      </c>
      <c r="U25" s="25">
        <v>248</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0.99886887064616425</v>
      </c>
    </row>
    <row r="26" spans="1:57" ht="50.1" customHeight="1" thickTop="1" thickBot="1">
      <c r="A26" s="132"/>
      <c r="B26" s="134"/>
      <c r="C26" s="131"/>
      <c r="D26" s="135"/>
      <c r="E26" s="131"/>
      <c r="F26" s="136"/>
      <c r="G26" s="137"/>
      <c r="H26" s="27" t="str">
        <f>'PANEL DE CONTROL DISTRITAL'!H25</f>
        <v xml:space="preserve"> Total de credenciales solicitadas</v>
      </c>
      <c r="I26" s="63">
        <v>777</v>
      </c>
      <c r="J26" s="71">
        <v>1.2450000000000001</v>
      </c>
      <c r="K26" s="71">
        <v>519</v>
      </c>
      <c r="L26" s="63">
        <v>247</v>
      </c>
      <c r="M26" s="45">
        <v>676</v>
      </c>
      <c r="N26" s="45">
        <v>524</v>
      </c>
      <c r="O26" s="45">
        <v>483</v>
      </c>
      <c r="P26" s="45">
        <v>320</v>
      </c>
      <c r="Q26" s="45">
        <v>132</v>
      </c>
      <c r="R26" s="45">
        <v>56</v>
      </c>
      <c r="S26" s="45">
        <v>255</v>
      </c>
      <c r="T26" s="45">
        <v>182</v>
      </c>
      <c r="U26" s="45">
        <v>249</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407" priority="15" operator="greaterThan">
      <formula>95%</formula>
    </cfRule>
    <cfRule type="cellIs" dxfId="406" priority="16" operator="greaterThanOrEqual">
      <formula>90%</formula>
    </cfRule>
    <cfRule type="cellIs" dxfId="405" priority="17" operator="lessThan">
      <formula>89.99%</formula>
    </cfRule>
  </conditionalFormatting>
  <conditionalFormatting sqref="AS13">
    <cfRule type="cellIs" dxfId="404" priority="12" operator="greaterThan">
      <formula>95%</formula>
    </cfRule>
    <cfRule type="cellIs" dxfId="403" priority="13" operator="greaterThanOrEqual">
      <formula>90%</formula>
    </cfRule>
    <cfRule type="cellIs" dxfId="402" priority="14" operator="lessThan">
      <formula>89.99%</formula>
    </cfRule>
  </conditionalFormatting>
  <conditionalFormatting sqref="AS16">
    <cfRule type="cellIs" dxfId="401" priority="9" operator="greaterThan">
      <formula>95%</formula>
    </cfRule>
    <cfRule type="cellIs" dxfId="400" priority="10" operator="greaterThanOrEqual">
      <formula>90%</formula>
    </cfRule>
    <cfRule type="cellIs" dxfId="399" priority="11" operator="lessThan">
      <formula>89.99%</formula>
    </cfRule>
  </conditionalFormatting>
  <conditionalFormatting sqref="AS19">
    <cfRule type="cellIs" dxfId="398" priority="6" operator="greaterThan">
      <formula>95%</formula>
    </cfRule>
    <cfRule type="cellIs" dxfId="397" priority="7" operator="greaterThanOrEqual">
      <formula>90%</formula>
    </cfRule>
    <cfRule type="cellIs" dxfId="396" priority="8" operator="lessThan">
      <formula>89.99%</formula>
    </cfRule>
  </conditionalFormatting>
  <conditionalFormatting sqref="AS22">
    <cfRule type="cellIs" dxfId="395" priority="1" operator="greaterThanOrEqual">
      <formula>100%</formula>
    </cfRule>
    <cfRule type="cellIs" dxfId="394" priority="2" operator="lessThan">
      <formula>99.99%</formula>
    </cfRule>
  </conditionalFormatting>
  <conditionalFormatting sqref="AS25">
    <cfRule type="cellIs" dxfId="393" priority="3" operator="greaterThan">
      <formula>95%</formula>
    </cfRule>
    <cfRule type="cellIs" dxfId="392" priority="4" operator="greaterThanOrEqual">
      <formula>90%</formula>
    </cfRule>
    <cfRule type="cellIs" dxfId="391" priority="5" operator="lessThan">
      <formula>89.99%</formula>
    </cfRule>
  </conditionalFormatting>
  <conditionalFormatting sqref="I21:AR21">
    <cfRule type="colorScale" priority="105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07C1863E-61EF-40CF-881F-7B5D0D90D74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30FD8D-758E-454B-80FA-A4E456B5095B}">
  <sheetPr>
    <tabColor rgb="FFFF0000"/>
  </sheetPr>
  <dimension ref="A1:BE38"/>
  <sheetViews>
    <sheetView showGridLines="0" topLeftCell="AK1" zoomScale="70" zoomScaleNormal="70" workbookViewId="0">
      <selection activeCell="J25" sqref="J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28</v>
      </c>
      <c r="F2" s="81" t="s">
        <v>90</v>
      </c>
      <c r="G2" s="81"/>
      <c r="H2" s="22">
        <v>152853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103</v>
      </c>
      <c r="J10" s="62">
        <v>241</v>
      </c>
      <c r="K10" s="62">
        <v>212</v>
      </c>
      <c r="L10" s="62">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103</v>
      </c>
      <c r="J11" s="63">
        <v>241</v>
      </c>
      <c r="K11" s="63">
        <v>212</v>
      </c>
      <c r="L11" s="63">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103</v>
      </c>
      <c r="J13" s="62">
        <v>241</v>
      </c>
      <c r="K13" s="62">
        <v>212</v>
      </c>
      <c r="L13" s="62">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103</v>
      </c>
      <c r="J14" s="63">
        <v>241</v>
      </c>
      <c r="K14" s="63">
        <v>212</v>
      </c>
      <c r="L14" s="63">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103</v>
      </c>
      <c r="J16" s="62">
        <v>241</v>
      </c>
      <c r="K16" s="62">
        <v>212</v>
      </c>
      <c r="L16" s="62">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103</v>
      </c>
      <c r="J17" s="63">
        <v>241</v>
      </c>
      <c r="K17" s="63">
        <v>212</v>
      </c>
      <c r="L17" s="63">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232</v>
      </c>
      <c r="J19" s="62">
        <v>535</v>
      </c>
      <c r="K19" s="62">
        <v>311</v>
      </c>
      <c r="L19" s="62">
        <v>147</v>
      </c>
      <c r="M19" s="25">
        <v>74</v>
      </c>
      <c r="N19" s="25">
        <v>0</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232</v>
      </c>
      <c r="J20" s="63">
        <v>535</v>
      </c>
      <c r="K20" s="63">
        <v>311</v>
      </c>
      <c r="L20" s="63">
        <v>147</v>
      </c>
      <c r="M20" s="45">
        <v>74</v>
      </c>
      <c r="N20" s="45">
        <v>0</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875</v>
      </c>
      <c r="J22" s="62">
        <v>1.002</v>
      </c>
      <c r="K22" s="70">
        <v>831</v>
      </c>
      <c r="L22" s="62">
        <v>899</v>
      </c>
      <c r="M22" s="25">
        <v>588</v>
      </c>
      <c r="N22" s="25">
        <v>324</v>
      </c>
      <c r="O22" s="25">
        <v>97</v>
      </c>
      <c r="P22" s="25">
        <v>67</v>
      </c>
      <c r="Q22" s="25">
        <v>8</v>
      </c>
      <c r="R22" s="25">
        <v>8</v>
      </c>
      <c r="S22" s="25">
        <v>8</v>
      </c>
      <c r="T22" s="25">
        <v>7</v>
      </c>
      <c r="U22" s="25">
        <v>7</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875</v>
      </c>
      <c r="J23" s="71">
        <v>1.002</v>
      </c>
      <c r="K23" s="72">
        <v>831</v>
      </c>
      <c r="L23" s="71">
        <v>899</v>
      </c>
      <c r="M23" s="45">
        <v>588</v>
      </c>
      <c r="N23" s="45">
        <v>324</v>
      </c>
      <c r="O23" s="45">
        <v>97</v>
      </c>
      <c r="P23" s="45">
        <v>67</v>
      </c>
      <c r="Q23" s="45">
        <v>8</v>
      </c>
      <c r="R23" s="45">
        <v>8</v>
      </c>
      <c r="S23" s="45">
        <v>8</v>
      </c>
      <c r="T23" s="45">
        <v>7</v>
      </c>
      <c r="U23" s="45">
        <v>7</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261</v>
      </c>
      <c r="J25" s="62">
        <v>408</v>
      </c>
      <c r="K25" s="62">
        <v>479</v>
      </c>
      <c r="L25" s="62">
        <v>79</v>
      </c>
      <c r="M25" s="25">
        <v>385</v>
      </c>
      <c r="N25" s="25">
        <v>264</v>
      </c>
      <c r="O25" s="25">
        <v>220</v>
      </c>
      <c r="P25" s="25">
        <v>30</v>
      </c>
      <c r="Q25" s="25">
        <v>16</v>
      </c>
      <c r="R25" s="25">
        <v>0</v>
      </c>
      <c r="S25" s="25">
        <v>0</v>
      </c>
      <c r="T25" s="25">
        <v>1</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261</v>
      </c>
      <c r="J26" s="63">
        <v>408</v>
      </c>
      <c r="K26" s="63">
        <v>479</v>
      </c>
      <c r="L26" s="63">
        <v>79</v>
      </c>
      <c r="M26" s="45">
        <v>385</v>
      </c>
      <c r="N26" s="45">
        <v>264</v>
      </c>
      <c r="O26" s="45">
        <v>220</v>
      </c>
      <c r="P26" s="45">
        <v>30</v>
      </c>
      <c r="Q26" s="45">
        <v>16</v>
      </c>
      <c r="R26" s="45">
        <v>0</v>
      </c>
      <c r="S26" s="45">
        <v>0</v>
      </c>
      <c r="T26" s="45">
        <v>1</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390" priority="15" operator="greaterThan">
      <formula>95%</formula>
    </cfRule>
    <cfRule type="cellIs" dxfId="389" priority="16" operator="greaterThanOrEqual">
      <formula>90%</formula>
    </cfRule>
    <cfRule type="cellIs" dxfId="388" priority="17" operator="lessThan">
      <formula>89.99%</formula>
    </cfRule>
  </conditionalFormatting>
  <conditionalFormatting sqref="AS13">
    <cfRule type="cellIs" dxfId="387" priority="12" operator="greaterThan">
      <formula>95%</formula>
    </cfRule>
    <cfRule type="cellIs" dxfId="386" priority="13" operator="greaterThanOrEqual">
      <formula>90%</formula>
    </cfRule>
    <cfRule type="cellIs" dxfId="385" priority="14" operator="lessThan">
      <formula>89.99%</formula>
    </cfRule>
  </conditionalFormatting>
  <conditionalFormatting sqref="AS16">
    <cfRule type="cellIs" dxfId="384" priority="9" operator="greaterThan">
      <formula>95%</formula>
    </cfRule>
    <cfRule type="cellIs" dxfId="383" priority="10" operator="greaterThanOrEqual">
      <formula>90%</formula>
    </cfRule>
    <cfRule type="cellIs" dxfId="382" priority="11" operator="lessThan">
      <formula>89.99%</formula>
    </cfRule>
  </conditionalFormatting>
  <conditionalFormatting sqref="AS19">
    <cfRule type="cellIs" dxfId="381" priority="6" operator="greaterThan">
      <formula>95%</formula>
    </cfRule>
    <cfRule type="cellIs" dxfId="380" priority="7" operator="greaterThanOrEqual">
      <formula>90%</formula>
    </cfRule>
    <cfRule type="cellIs" dxfId="379" priority="8" operator="lessThan">
      <formula>89.99%</formula>
    </cfRule>
  </conditionalFormatting>
  <conditionalFormatting sqref="AS22">
    <cfRule type="cellIs" dxfId="378" priority="1" operator="greaterThanOrEqual">
      <formula>100%</formula>
    </cfRule>
    <cfRule type="cellIs" dxfId="377" priority="2" operator="lessThan">
      <formula>99.99%</formula>
    </cfRule>
  </conditionalFormatting>
  <conditionalFormatting sqref="AS25">
    <cfRule type="cellIs" dxfId="376" priority="3" operator="greaterThan">
      <formula>95%</formula>
    </cfRule>
    <cfRule type="cellIs" dxfId="375" priority="4" operator="greaterThanOrEqual">
      <formula>90%</formula>
    </cfRule>
    <cfRule type="cellIs" dxfId="374" priority="5" operator="lessThan">
      <formula>89.99%</formula>
    </cfRule>
  </conditionalFormatting>
  <conditionalFormatting sqref="I21:AR21">
    <cfRule type="colorScale" priority="105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9435F9B5-6E31-4220-B39F-C9404D45EA8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794204-7CE8-4DF5-BB8F-323430AF94FC}">
  <sheetPr>
    <tabColor rgb="FFFF69C2"/>
  </sheetPr>
  <dimension ref="A1:BE38"/>
  <sheetViews>
    <sheetView showGridLines="0" topLeftCell="K7" zoomScale="70" zoomScaleNormal="70" workbookViewId="0">
      <selection activeCell="V23" sqref="V2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29</v>
      </c>
      <c r="F2" s="81" t="s">
        <v>90</v>
      </c>
      <c r="G2" s="81"/>
      <c r="H2" s="22">
        <v>152951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50"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51"/>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51"/>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52"/>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602</v>
      </c>
      <c r="J10" s="64">
        <v>1185</v>
      </c>
      <c r="K10" s="62">
        <v>994</v>
      </c>
      <c r="L10" s="62">
        <v>135</v>
      </c>
      <c r="M10" s="25">
        <v>598</v>
      </c>
      <c r="N10" s="25">
        <v>703</v>
      </c>
      <c r="O10" s="25">
        <v>639</v>
      </c>
      <c r="P10" s="25">
        <v>574</v>
      </c>
      <c r="Q10" s="25">
        <v>472</v>
      </c>
      <c r="R10" s="25">
        <v>46</v>
      </c>
      <c r="S10" s="25">
        <v>246</v>
      </c>
      <c r="T10" s="25">
        <v>259</v>
      </c>
      <c r="U10" s="25">
        <v>353</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0.99736225087924968</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620</v>
      </c>
      <c r="J11" s="65">
        <v>1185</v>
      </c>
      <c r="K11" s="63">
        <v>994</v>
      </c>
      <c r="L11" s="63">
        <v>135</v>
      </c>
      <c r="M11" s="45">
        <v>598</v>
      </c>
      <c r="N11" s="45">
        <v>703</v>
      </c>
      <c r="O11" s="45">
        <v>639</v>
      </c>
      <c r="P11" s="45">
        <v>574</v>
      </c>
      <c r="Q11" s="45">
        <v>472</v>
      </c>
      <c r="R11" s="45">
        <v>46</v>
      </c>
      <c r="S11" s="45">
        <v>246</v>
      </c>
      <c r="T11" s="45">
        <v>259</v>
      </c>
      <c r="U11" s="45">
        <v>353</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602</v>
      </c>
      <c r="J13" s="64">
        <v>1185</v>
      </c>
      <c r="K13" s="62">
        <v>994</v>
      </c>
      <c r="L13" s="62">
        <v>135</v>
      </c>
      <c r="M13" s="25">
        <v>598</v>
      </c>
      <c r="N13" s="25">
        <v>703</v>
      </c>
      <c r="O13" s="25">
        <v>639</v>
      </c>
      <c r="P13" s="25">
        <v>574</v>
      </c>
      <c r="Q13" s="25">
        <v>472</v>
      </c>
      <c r="R13" s="25">
        <v>46</v>
      </c>
      <c r="S13" s="25">
        <v>246</v>
      </c>
      <c r="T13" s="25">
        <v>259</v>
      </c>
      <c r="U13" s="25">
        <v>353</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602</v>
      </c>
      <c r="J14" s="65">
        <v>1185</v>
      </c>
      <c r="K14" s="63">
        <v>994</v>
      </c>
      <c r="L14" s="63">
        <v>135</v>
      </c>
      <c r="M14" s="45">
        <v>598</v>
      </c>
      <c r="N14" s="45">
        <v>703</v>
      </c>
      <c r="O14" s="45">
        <v>639</v>
      </c>
      <c r="P14" s="45">
        <v>574</v>
      </c>
      <c r="Q14" s="45">
        <v>472</v>
      </c>
      <c r="R14" s="45">
        <v>46</v>
      </c>
      <c r="S14" s="45">
        <v>246</v>
      </c>
      <c r="T14" s="45">
        <v>259</v>
      </c>
      <c r="U14" s="45">
        <v>353</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602</v>
      </c>
      <c r="J16" s="64">
        <v>1185</v>
      </c>
      <c r="K16" s="62">
        <v>994</v>
      </c>
      <c r="L16" s="62">
        <v>135</v>
      </c>
      <c r="M16" s="25">
        <v>598</v>
      </c>
      <c r="N16" s="25">
        <v>703</v>
      </c>
      <c r="O16" s="25">
        <v>639</v>
      </c>
      <c r="P16" s="25">
        <v>574</v>
      </c>
      <c r="Q16" s="25">
        <v>472</v>
      </c>
      <c r="R16" s="25">
        <v>46</v>
      </c>
      <c r="S16" s="25">
        <v>246</v>
      </c>
      <c r="T16" s="25">
        <v>259</v>
      </c>
      <c r="U16" s="25">
        <v>353</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602</v>
      </c>
      <c r="J17" s="65">
        <v>1185</v>
      </c>
      <c r="K17" s="63">
        <v>994</v>
      </c>
      <c r="L17" s="63">
        <v>135</v>
      </c>
      <c r="M17" s="45">
        <v>598</v>
      </c>
      <c r="N17" s="45">
        <v>703</v>
      </c>
      <c r="O17" s="45">
        <v>639</v>
      </c>
      <c r="P17" s="45">
        <v>574</v>
      </c>
      <c r="Q17" s="45">
        <v>472</v>
      </c>
      <c r="R17" s="45">
        <v>46</v>
      </c>
      <c r="S17" s="45">
        <v>246</v>
      </c>
      <c r="T17" s="45">
        <v>259</v>
      </c>
      <c r="U17" s="45">
        <v>353</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1462</v>
      </c>
      <c r="J19" s="64">
        <v>3762</v>
      </c>
      <c r="K19" s="64">
        <v>1680</v>
      </c>
      <c r="L19" s="62">
        <v>390</v>
      </c>
      <c r="M19" s="25">
        <v>1159</v>
      </c>
      <c r="N19" s="25">
        <v>698</v>
      </c>
      <c r="O19" s="25">
        <v>674</v>
      </c>
      <c r="P19" s="25">
        <v>593</v>
      </c>
      <c r="Q19" s="25">
        <v>352</v>
      </c>
      <c r="R19" s="25">
        <v>113</v>
      </c>
      <c r="S19" s="25">
        <v>424</v>
      </c>
      <c r="T19" s="25">
        <v>214</v>
      </c>
      <c r="U19" s="25">
        <v>392</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0.99991606513345643</v>
      </c>
    </row>
    <row r="20" spans="1:57" s="3" customFormat="1" ht="50.1" customHeight="1" thickTop="1" thickBot="1">
      <c r="A20" s="132"/>
      <c r="B20" s="134"/>
      <c r="C20" s="131"/>
      <c r="D20" s="135"/>
      <c r="E20" s="131"/>
      <c r="F20" s="136"/>
      <c r="G20" s="137"/>
      <c r="H20" s="27" t="str">
        <f>'PANEL DE CONTROL DISTRITAL'!H19</f>
        <v>Credenciales recibidas</v>
      </c>
      <c r="I20" s="65">
        <v>1462</v>
      </c>
      <c r="J20" s="65">
        <v>3762</v>
      </c>
      <c r="K20" s="65">
        <v>1680</v>
      </c>
      <c r="L20" s="63">
        <v>390</v>
      </c>
      <c r="M20" s="45">
        <v>1159</v>
      </c>
      <c r="N20" s="45">
        <v>699</v>
      </c>
      <c r="O20" s="45">
        <v>674</v>
      </c>
      <c r="P20" s="45">
        <v>593</v>
      </c>
      <c r="Q20" s="45">
        <v>352</v>
      </c>
      <c r="R20" s="45">
        <v>113</v>
      </c>
      <c r="S20" s="45">
        <v>424</v>
      </c>
      <c r="T20" s="45">
        <v>214</v>
      </c>
      <c r="U20" s="45">
        <v>392</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3843</v>
      </c>
      <c r="J22" s="64">
        <v>4567</v>
      </c>
      <c r="K22" s="64">
        <v>4524</v>
      </c>
      <c r="L22" s="64">
        <v>3691</v>
      </c>
      <c r="M22" s="25">
        <v>2537</v>
      </c>
      <c r="N22" s="25">
        <v>1628</v>
      </c>
      <c r="O22" s="25">
        <v>1282</v>
      </c>
      <c r="P22" s="25">
        <v>1208</v>
      </c>
      <c r="Q22" s="25">
        <v>457</v>
      </c>
      <c r="R22" s="25">
        <v>494</v>
      </c>
      <c r="S22" s="25">
        <v>501</v>
      </c>
      <c r="T22" s="25">
        <v>454</v>
      </c>
      <c r="U22" s="25">
        <v>521</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3843</v>
      </c>
      <c r="J23" s="65">
        <v>4567</v>
      </c>
      <c r="K23" s="65">
        <v>4524</v>
      </c>
      <c r="L23" s="65">
        <v>3691</v>
      </c>
      <c r="M23" s="45">
        <v>2537</v>
      </c>
      <c r="N23" s="45">
        <v>1628</v>
      </c>
      <c r="O23" s="45">
        <v>1282</v>
      </c>
      <c r="P23" s="45">
        <v>1208</v>
      </c>
      <c r="Q23" s="45">
        <v>457</v>
      </c>
      <c r="R23" s="45">
        <v>494</v>
      </c>
      <c r="S23" s="45">
        <v>501</v>
      </c>
      <c r="T23" s="45">
        <v>454</v>
      </c>
      <c r="U23" s="45">
        <v>521</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1425</v>
      </c>
      <c r="J25" s="64">
        <v>3038</v>
      </c>
      <c r="K25" s="64">
        <v>1705</v>
      </c>
      <c r="L25" s="64">
        <v>1223</v>
      </c>
      <c r="M25" s="25">
        <v>2312</v>
      </c>
      <c r="N25" s="25">
        <v>1610</v>
      </c>
      <c r="O25" s="25">
        <v>931</v>
      </c>
      <c r="P25" s="25">
        <v>667</v>
      </c>
      <c r="Q25" s="25">
        <v>601</v>
      </c>
      <c r="R25" s="25">
        <v>76</v>
      </c>
      <c r="S25" s="25">
        <v>417</v>
      </c>
      <c r="T25" s="25">
        <v>261</v>
      </c>
      <c r="U25" s="25">
        <v>325</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0.9990414241698049</v>
      </c>
    </row>
    <row r="26" spans="1:57" ht="50.1" customHeight="1" thickTop="1" thickBot="1">
      <c r="A26" s="132"/>
      <c r="B26" s="134"/>
      <c r="C26" s="131"/>
      <c r="D26" s="135"/>
      <c r="E26" s="131"/>
      <c r="F26" s="136"/>
      <c r="G26" s="137"/>
      <c r="H26" s="27" t="str">
        <f>'PANEL DE CONTROL DISTRITAL'!H25</f>
        <v xml:space="preserve"> Total de credenciales solicitadas</v>
      </c>
      <c r="I26" s="65">
        <v>1428</v>
      </c>
      <c r="J26" s="65">
        <v>3038</v>
      </c>
      <c r="K26" s="65">
        <v>1708</v>
      </c>
      <c r="L26" s="65">
        <v>1225</v>
      </c>
      <c r="M26" s="45">
        <v>2315</v>
      </c>
      <c r="N26" s="45">
        <v>1612</v>
      </c>
      <c r="O26" s="45">
        <v>931</v>
      </c>
      <c r="P26" s="45">
        <v>667</v>
      </c>
      <c r="Q26" s="45">
        <v>602</v>
      </c>
      <c r="R26" s="45">
        <v>76</v>
      </c>
      <c r="S26" s="45">
        <v>417</v>
      </c>
      <c r="T26" s="45">
        <v>261</v>
      </c>
      <c r="U26" s="45">
        <v>325</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373" priority="15" operator="greaterThan">
      <formula>95%</formula>
    </cfRule>
    <cfRule type="cellIs" dxfId="372" priority="16" operator="greaterThanOrEqual">
      <formula>90%</formula>
    </cfRule>
    <cfRule type="cellIs" dxfId="371" priority="17" operator="lessThan">
      <formula>89.99%</formula>
    </cfRule>
  </conditionalFormatting>
  <conditionalFormatting sqref="AS13">
    <cfRule type="cellIs" dxfId="370" priority="12" operator="greaterThan">
      <formula>95%</formula>
    </cfRule>
    <cfRule type="cellIs" dxfId="369" priority="13" operator="greaterThanOrEqual">
      <formula>90%</formula>
    </cfRule>
    <cfRule type="cellIs" dxfId="368" priority="14" operator="lessThan">
      <formula>89.99%</formula>
    </cfRule>
  </conditionalFormatting>
  <conditionalFormatting sqref="AS16">
    <cfRule type="cellIs" dxfId="367" priority="9" operator="greaterThan">
      <formula>95%</formula>
    </cfRule>
    <cfRule type="cellIs" dxfId="366" priority="10" operator="greaterThanOrEqual">
      <formula>90%</formula>
    </cfRule>
    <cfRule type="cellIs" dxfId="365" priority="11" operator="lessThan">
      <formula>89.99%</formula>
    </cfRule>
  </conditionalFormatting>
  <conditionalFormatting sqref="AS19">
    <cfRule type="cellIs" dxfId="364" priority="6" operator="greaterThan">
      <formula>95%</formula>
    </cfRule>
    <cfRule type="cellIs" dxfId="363" priority="7" operator="greaterThanOrEqual">
      <formula>90%</formula>
    </cfRule>
    <cfRule type="cellIs" dxfId="362" priority="8" operator="lessThan">
      <formula>89.99%</formula>
    </cfRule>
  </conditionalFormatting>
  <conditionalFormatting sqref="AS22">
    <cfRule type="cellIs" dxfId="361" priority="1" operator="greaterThanOrEqual">
      <formula>100%</formula>
    </cfRule>
    <cfRule type="cellIs" dxfId="360" priority="2" operator="lessThan">
      <formula>99.99%</formula>
    </cfRule>
  </conditionalFormatting>
  <conditionalFormatting sqref="AS25">
    <cfRule type="cellIs" dxfId="359" priority="3" operator="greaterThan">
      <formula>95%</formula>
    </cfRule>
    <cfRule type="cellIs" dxfId="358" priority="4" operator="greaterThanOrEqual">
      <formula>90%</formula>
    </cfRule>
    <cfRule type="cellIs" dxfId="357" priority="5" operator="lessThan">
      <formula>89.99%</formula>
    </cfRule>
  </conditionalFormatting>
  <conditionalFormatting sqref="I21:AR21">
    <cfRule type="colorScale" priority="106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3E058B9F-365B-41FB-84FE-1DF16C2AD5A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12055-7443-47E3-8458-F6E2DD3D5E03}">
  <sheetPr>
    <tabColor rgb="FF92D050"/>
  </sheetPr>
  <dimension ref="A1:BE38"/>
  <sheetViews>
    <sheetView showGridLines="0" topLeftCell="V10" zoomScale="85" zoomScaleNormal="85" workbookViewId="0">
      <selection activeCell="V10" sqref="V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30</v>
      </c>
      <c r="F2" s="81" t="s">
        <v>90</v>
      </c>
      <c r="G2" s="81"/>
      <c r="H2" s="22">
        <v>153051</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270</v>
      </c>
      <c r="J10" s="62">
        <v>292</v>
      </c>
      <c r="K10" s="62">
        <v>240</v>
      </c>
      <c r="L10" s="62">
        <v>47</v>
      </c>
      <c r="M10" s="25">
        <v>208</v>
      </c>
      <c r="N10" s="25">
        <v>237</v>
      </c>
      <c r="O10" s="25">
        <v>216</v>
      </c>
      <c r="P10" s="25">
        <v>239</v>
      </c>
      <c r="Q10" s="25">
        <v>188</v>
      </c>
      <c r="R10" s="25">
        <v>16</v>
      </c>
      <c r="S10" s="25">
        <v>104</v>
      </c>
      <c r="T10" s="25">
        <v>80</v>
      </c>
      <c r="U10" s="25">
        <v>135</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63">
        <v>270</v>
      </c>
      <c r="J11" s="63">
        <v>292</v>
      </c>
      <c r="K11" s="63">
        <v>240</v>
      </c>
      <c r="L11" s="63">
        <v>47</v>
      </c>
      <c r="M11" s="45">
        <v>208</v>
      </c>
      <c r="N11" s="45">
        <v>237</v>
      </c>
      <c r="O11" s="45">
        <v>216</v>
      </c>
      <c r="P11" s="45">
        <v>239</v>
      </c>
      <c r="Q11" s="45">
        <v>188</v>
      </c>
      <c r="R11" s="45">
        <v>16</v>
      </c>
      <c r="S11" s="45">
        <v>104</v>
      </c>
      <c r="T11" s="45">
        <v>80</v>
      </c>
      <c r="U11" s="45">
        <v>135</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7.5"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270</v>
      </c>
      <c r="J13" s="62">
        <v>291</v>
      </c>
      <c r="K13" s="62">
        <v>240</v>
      </c>
      <c r="L13" s="62">
        <v>47</v>
      </c>
      <c r="M13" s="25">
        <v>208</v>
      </c>
      <c r="N13" s="25">
        <v>236</v>
      </c>
      <c r="O13" s="25">
        <v>216</v>
      </c>
      <c r="P13" s="25">
        <v>239</v>
      </c>
      <c r="Q13" s="25">
        <v>188</v>
      </c>
      <c r="R13" s="25">
        <v>16</v>
      </c>
      <c r="S13" s="25">
        <v>104</v>
      </c>
      <c r="T13" s="25">
        <v>80</v>
      </c>
      <c r="U13" s="25">
        <v>135</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0.99911971830985913</v>
      </c>
    </row>
    <row r="14" spans="1:57" s="3" customFormat="1" ht="50.1" customHeight="1">
      <c r="A14" s="132"/>
      <c r="B14" s="134"/>
      <c r="C14" s="131"/>
      <c r="D14" s="135"/>
      <c r="E14" s="131"/>
      <c r="F14" s="136"/>
      <c r="G14" s="137"/>
      <c r="H14" s="27" t="str">
        <f>'PANEL DE CONTROL DISTRITAL'!H13</f>
        <v>Número de trámites aplicados</v>
      </c>
      <c r="I14" s="63">
        <v>270</v>
      </c>
      <c r="J14" s="63">
        <v>292</v>
      </c>
      <c r="K14" s="63">
        <v>240</v>
      </c>
      <c r="L14" s="63">
        <v>47</v>
      </c>
      <c r="M14" s="45">
        <v>208</v>
      </c>
      <c r="N14" s="45">
        <v>237</v>
      </c>
      <c r="O14" s="45">
        <v>216</v>
      </c>
      <c r="P14" s="45">
        <v>239</v>
      </c>
      <c r="Q14" s="45">
        <v>188</v>
      </c>
      <c r="R14" s="45">
        <v>16</v>
      </c>
      <c r="S14" s="45">
        <v>104</v>
      </c>
      <c r="T14" s="45">
        <v>80</v>
      </c>
      <c r="U14" s="45">
        <v>135</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270</v>
      </c>
      <c r="J16" s="62">
        <v>292</v>
      </c>
      <c r="K16" s="62">
        <v>240</v>
      </c>
      <c r="L16" s="62">
        <v>47</v>
      </c>
      <c r="M16" s="25">
        <v>208</v>
      </c>
      <c r="N16" s="25">
        <v>237</v>
      </c>
      <c r="O16" s="25">
        <v>216</v>
      </c>
      <c r="P16" s="25">
        <v>239</v>
      </c>
      <c r="Q16" s="25">
        <v>188</v>
      </c>
      <c r="R16" s="25">
        <v>16</v>
      </c>
      <c r="S16" s="25">
        <v>104</v>
      </c>
      <c r="T16" s="25">
        <v>80</v>
      </c>
      <c r="U16" s="25">
        <v>135</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63">
        <v>270</v>
      </c>
      <c r="J17" s="63">
        <v>292</v>
      </c>
      <c r="K17" s="63">
        <v>240</v>
      </c>
      <c r="L17" s="63">
        <v>47</v>
      </c>
      <c r="M17" s="45">
        <v>208</v>
      </c>
      <c r="N17" s="45">
        <v>237</v>
      </c>
      <c r="O17" s="45">
        <v>216</v>
      </c>
      <c r="P17" s="45">
        <v>239</v>
      </c>
      <c r="Q17" s="45">
        <v>188</v>
      </c>
      <c r="R17" s="45">
        <v>16</v>
      </c>
      <c r="S17" s="45">
        <v>104</v>
      </c>
      <c r="T17" s="45">
        <v>80</v>
      </c>
      <c r="U17" s="45">
        <v>135</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845</v>
      </c>
      <c r="J19" s="64">
        <v>1578</v>
      </c>
      <c r="K19" s="62">
        <v>571</v>
      </c>
      <c r="L19" s="62">
        <v>67</v>
      </c>
      <c r="M19" s="25">
        <v>268</v>
      </c>
      <c r="N19" s="25">
        <v>228</v>
      </c>
      <c r="O19" s="25">
        <v>214</v>
      </c>
      <c r="P19" s="25">
        <v>242</v>
      </c>
      <c r="Q19" s="62">
        <v>209</v>
      </c>
      <c r="R19" s="66">
        <v>33</v>
      </c>
      <c r="S19" s="66">
        <v>89</v>
      </c>
      <c r="T19" s="66">
        <v>96</v>
      </c>
      <c r="U19" s="25">
        <v>109</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63">
        <v>845</v>
      </c>
      <c r="J20" s="65">
        <v>1578</v>
      </c>
      <c r="K20" s="63">
        <v>571</v>
      </c>
      <c r="L20" s="63">
        <v>67</v>
      </c>
      <c r="M20" s="45">
        <v>268</v>
      </c>
      <c r="N20" s="45">
        <v>228</v>
      </c>
      <c r="O20" s="45">
        <v>214</v>
      </c>
      <c r="P20" s="45">
        <v>242</v>
      </c>
      <c r="Q20" s="71">
        <v>209</v>
      </c>
      <c r="R20" s="67">
        <v>33</v>
      </c>
      <c r="S20" s="67">
        <v>89</v>
      </c>
      <c r="T20" s="67">
        <v>96</v>
      </c>
      <c r="U20" s="45">
        <v>109</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1029</v>
      </c>
      <c r="J22" s="64">
        <v>1553</v>
      </c>
      <c r="K22" s="64">
        <v>1432</v>
      </c>
      <c r="L22" s="64">
        <v>1243</v>
      </c>
      <c r="M22" s="25">
        <v>1007</v>
      </c>
      <c r="N22" s="25">
        <v>843</v>
      </c>
      <c r="O22" s="25">
        <v>624</v>
      </c>
      <c r="P22" s="25">
        <v>631</v>
      </c>
      <c r="Q22" s="25">
        <v>412</v>
      </c>
      <c r="R22" s="25">
        <v>407</v>
      </c>
      <c r="S22" s="25">
        <v>318</v>
      </c>
      <c r="T22" s="25">
        <v>299</v>
      </c>
      <c r="U22" s="25">
        <v>262</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65">
        <v>1029</v>
      </c>
      <c r="J23" s="65">
        <v>1553</v>
      </c>
      <c r="K23" s="65">
        <v>1432</v>
      </c>
      <c r="L23" s="65">
        <v>1243</v>
      </c>
      <c r="M23" s="45">
        <v>1007</v>
      </c>
      <c r="N23" s="45">
        <v>843</v>
      </c>
      <c r="O23" s="45">
        <v>624</v>
      </c>
      <c r="P23" s="45">
        <v>631</v>
      </c>
      <c r="Q23" s="45">
        <v>412</v>
      </c>
      <c r="R23" s="45">
        <v>407</v>
      </c>
      <c r="S23" s="45">
        <v>318</v>
      </c>
      <c r="T23" s="45">
        <v>299</v>
      </c>
      <c r="U23" s="45">
        <v>262</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943</v>
      </c>
      <c r="J25" s="64">
        <v>1054</v>
      </c>
      <c r="K25" s="62">
        <v>692</v>
      </c>
      <c r="L25" s="62">
        <v>245</v>
      </c>
      <c r="M25" s="25">
        <v>504</v>
      </c>
      <c r="N25" s="25">
        <v>392</v>
      </c>
      <c r="O25" s="25">
        <v>326</v>
      </c>
      <c r="P25" s="25">
        <v>305</v>
      </c>
      <c r="Q25" s="25">
        <v>208</v>
      </c>
      <c r="R25" s="25">
        <v>38</v>
      </c>
      <c r="S25" s="25">
        <v>178</v>
      </c>
      <c r="T25" s="25">
        <v>115</v>
      </c>
      <c r="U25" s="25">
        <v>146</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c r="A26" s="132"/>
      <c r="B26" s="134"/>
      <c r="C26" s="131"/>
      <c r="D26" s="135"/>
      <c r="E26" s="131"/>
      <c r="F26" s="136"/>
      <c r="G26" s="137"/>
      <c r="H26" s="27" t="str">
        <f>'PANEL DE CONTROL DISTRITAL'!H25</f>
        <v xml:space="preserve"> Total de credenciales solicitadas</v>
      </c>
      <c r="I26" s="63">
        <v>943</v>
      </c>
      <c r="J26" s="65">
        <v>1054</v>
      </c>
      <c r="K26" s="63">
        <v>692</v>
      </c>
      <c r="L26" s="63">
        <v>245</v>
      </c>
      <c r="M26" s="45">
        <v>504</v>
      </c>
      <c r="N26" s="45">
        <v>392</v>
      </c>
      <c r="O26" s="45">
        <v>326</v>
      </c>
      <c r="P26" s="45">
        <v>305</v>
      </c>
      <c r="Q26" s="45">
        <v>208</v>
      </c>
      <c r="R26" s="45">
        <v>38</v>
      </c>
      <c r="S26" s="45">
        <v>178</v>
      </c>
      <c r="T26" s="45">
        <v>115</v>
      </c>
      <c r="U26" s="45">
        <v>146</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356" priority="15" operator="greaterThan">
      <formula>95%</formula>
    </cfRule>
    <cfRule type="cellIs" dxfId="355" priority="16" operator="greaterThanOrEqual">
      <formula>90%</formula>
    </cfRule>
    <cfRule type="cellIs" dxfId="354" priority="17" operator="lessThan">
      <formula>89.99%</formula>
    </cfRule>
  </conditionalFormatting>
  <conditionalFormatting sqref="AS13">
    <cfRule type="cellIs" dxfId="353" priority="12" operator="greaterThan">
      <formula>95%</formula>
    </cfRule>
    <cfRule type="cellIs" dxfId="352" priority="13" operator="greaterThanOrEqual">
      <formula>90%</formula>
    </cfRule>
    <cfRule type="cellIs" dxfId="351" priority="14" operator="lessThan">
      <formula>89.99%</formula>
    </cfRule>
  </conditionalFormatting>
  <conditionalFormatting sqref="AS16">
    <cfRule type="cellIs" dxfId="350" priority="9" operator="greaterThan">
      <formula>95%</formula>
    </cfRule>
    <cfRule type="cellIs" dxfId="349" priority="10" operator="greaterThanOrEqual">
      <formula>90%</formula>
    </cfRule>
    <cfRule type="cellIs" dxfId="348" priority="11" operator="lessThan">
      <formula>89.99%</formula>
    </cfRule>
  </conditionalFormatting>
  <conditionalFormatting sqref="AS19">
    <cfRule type="cellIs" dxfId="347" priority="6" operator="greaterThan">
      <formula>95%</formula>
    </cfRule>
    <cfRule type="cellIs" dxfId="346" priority="7" operator="greaterThanOrEqual">
      <formula>90%</formula>
    </cfRule>
    <cfRule type="cellIs" dxfId="345" priority="8" operator="lessThan">
      <formula>89.99%</formula>
    </cfRule>
  </conditionalFormatting>
  <conditionalFormatting sqref="AS22">
    <cfRule type="cellIs" dxfId="344" priority="1" operator="greaterThanOrEqual">
      <formula>100%</formula>
    </cfRule>
    <cfRule type="cellIs" dxfId="343" priority="2" operator="lessThan">
      <formula>99.99%</formula>
    </cfRule>
  </conditionalFormatting>
  <conditionalFormatting sqref="AS25">
    <cfRule type="cellIs" dxfId="342" priority="3" operator="greaterThan">
      <formula>95%</formula>
    </cfRule>
    <cfRule type="cellIs" dxfId="341" priority="4" operator="greaterThanOrEqual">
      <formula>90%</formula>
    </cfRule>
    <cfRule type="cellIs" dxfId="340" priority="5" operator="lessThan">
      <formula>89.99%</formula>
    </cfRule>
  </conditionalFormatting>
  <conditionalFormatting sqref="I21:AR21">
    <cfRule type="colorScale" priority="106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3B6E73E3-601E-4D61-BB21-7D57C065503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ACAF0C-84CE-4513-8748-D07E41F3C390}">
  <sheetPr>
    <tabColor rgb="FF92D050"/>
  </sheetPr>
  <dimension ref="A1:BE38"/>
  <sheetViews>
    <sheetView showGridLines="0" topLeftCell="AL20" zoomScale="85" zoomScaleNormal="85" workbookViewId="0">
      <selection activeCell="Q30" sqref="Q3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30</v>
      </c>
      <c r="F2" s="81" t="s">
        <v>90</v>
      </c>
      <c r="G2" s="81"/>
      <c r="H2" s="22">
        <v>153052</v>
      </c>
      <c r="I2" s="21"/>
      <c r="J2" s="21"/>
      <c r="K2" s="12"/>
      <c r="L2" s="12"/>
      <c r="M2" s="12"/>
      <c r="N2" s="12"/>
      <c r="O2" s="12"/>
      <c r="P2" s="12"/>
      <c r="Q2" s="12"/>
      <c r="R2" s="12"/>
      <c r="S2" s="12"/>
      <c r="T2" s="12"/>
      <c r="U2" s="12"/>
      <c r="V2" s="12"/>
      <c r="W2" s="12"/>
      <c r="X2" s="12"/>
      <c r="Y2" s="12"/>
      <c r="Z2" s="12"/>
      <c r="AA2" s="12"/>
      <c r="AB2" s="12"/>
      <c r="AC2" s="12"/>
      <c r="AD2" s="12"/>
      <c r="AE2" s="12"/>
      <c r="AF2" s="12"/>
      <c r="AG2" s="12"/>
      <c r="AH2" s="12"/>
      <c r="AI2" s="12"/>
      <c r="AJ2" s="12"/>
      <c r="AK2" s="12"/>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575</v>
      </c>
      <c r="J10" s="62">
        <v>666</v>
      </c>
      <c r="K10" s="62">
        <v>540</v>
      </c>
      <c r="L10" s="62">
        <v>81</v>
      </c>
      <c r="M10" s="25">
        <v>404</v>
      </c>
      <c r="N10" s="25">
        <v>444</v>
      </c>
      <c r="O10" s="25">
        <v>447</v>
      </c>
      <c r="P10" s="25">
        <v>363</v>
      </c>
      <c r="Q10" s="25">
        <v>312</v>
      </c>
      <c r="R10" s="25">
        <v>31</v>
      </c>
      <c r="S10" s="25">
        <v>174</v>
      </c>
      <c r="T10" s="25">
        <v>156</v>
      </c>
      <c r="U10" s="25">
        <v>210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63">
        <v>575</v>
      </c>
      <c r="J11" s="63">
        <v>666</v>
      </c>
      <c r="K11" s="63">
        <v>540</v>
      </c>
      <c r="L11" s="63">
        <v>81</v>
      </c>
      <c r="M11" s="45">
        <v>404</v>
      </c>
      <c r="N11" s="45">
        <v>444</v>
      </c>
      <c r="O11" s="45">
        <v>447</v>
      </c>
      <c r="P11" s="45">
        <v>363</v>
      </c>
      <c r="Q11" s="45">
        <v>312</v>
      </c>
      <c r="R11" s="45">
        <v>31</v>
      </c>
      <c r="S11" s="45">
        <v>174</v>
      </c>
      <c r="T11" s="45">
        <v>156</v>
      </c>
      <c r="U11" s="45">
        <v>210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7.5"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61">
        <f>'PANEL DE CONTROL DISTRITAL'!A12</f>
        <v>2</v>
      </c>
      <c r="B13" s="163" t="str">
        <f>'PANEL DE CONTROL DISTRITAL'!B12</f>
        <v>TRÁMITE</v>
      </c>
      <c r="C13" s="165" t="str">
        <f>'PANEL DE CONTROL DISTRITAL'!C12</f>
        <v>Operador de Equipo Tecnológico</v>
      </c>
      <c r="D13" s="167" t="str">
        <f>'PANEL DE CONTROL DISTRITAL'!D12</f>
        <v>Trámites exitosos efectivos=</v>
      </c>
      <c r="E13" s="165" t="str">
        <f>'PANEL DE CONTROL DISTRITAL'!E12</f>
        <v>(Número de trámites exitosos / Número de trámites aplicados) x 100</v>
      </c>
      <c r="F13" s="169" t="str">
        <f>'PANEL DE CONTROL DISTRITAL'!F12</f>
        <v>Semanal (remesa)</v>
      </c>
      <c r="G13" s="171">
        <f>'PANEL DE CONTROL DISTRITAL'!G12</f>
        <v>0.9</v>
      </c>
      <c r="H13" s="27" t="str">
        <f>'PANEL DE CONTROL DISTRITAL'!H12</f>
        <v>Número de trámites exitosos</v>
      </c>
      <c r="I13" s="62">
        <v>573</v>
      </c>
      <c r="J13" s="62">
        <v>665</v>
      </c>
      <c r="K13" s="62">
        <v>540</v>
      </c>
      <c r="L13" s="62">
        <v>81</v>
      </c>
      <c r="M13" s="25">
        <v>402</v>
      </c>
      <c r="N13" s="25">
        <v>443</v>
      </c>
      <c r="O13" s="25">
        <v>447</v>
      </c>
      <c r="P13" s="25">
        <v>363</v>
      </c>
      <c r="Q13" s="62">
        <v>312</v>
      </c>
      <c r="R13" s="66">
        <v>31</v>
      </c>
      <c r="S13" s="66">
        <v>174</v>
      </c>
      <c r="T13" s="66">
        <v>156</v>
      </c>
      <c r="U13" s="25">
        <v>210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56">
        <f>IFERROR(SUM(I13:AR13)/SUM(I14:AR14),0)</f>
        <v>0.99863729275493984</v>
      </c>
    </row>
    <row r="14" spans="1:57" s="3" customFormat="1" ht="50.1" customHeight="1">
      <c r="A14" s="162"/>
      <c r="B14" s="164"/>
      <c r="C14" s="166"/>
      <c r="D14" s="168"/>
      <c r="E14" s="166"/>
      <c r="F14" s="170"/>
      <c r="G14" s="172"/>
      <c r="H14" s="27" t="str">
        <f>'PANEL DE CONTROL DISTRITAL'!H13</f>
        <v>Número de trámites aplicados</v>
      </c>
      <c r="I14" s="63">
        <v>575</v>
      </c>
      <c r="J14" s="63">
        <v>666</v>
      </c>
      <c r="K14" s="63">
        <v>540</v>
      </c>
      <c r="L14" s="63">
        <v>81</v>
      </c>
      <c r="M14" s="45">
        <v>404</v>
      </c>
      <c r="N14" s="45">
        <v>444</v>
      </c>
      <c r="O14" s="45">
        <v>447</v>
      </c>
      <c r="P14" s="45">
        <v>363</v>
      </c>
      <c r="Q14" s="71">
        <v>312</v>
      </c>
      <c r="R14" s="67">
        <v>31</v>
      </c>
      <c r="S14" s="67">
        <v>174</v>
      </c>
      <c r="T14" s="67">
        <v>156</v>
      </c>
      <c r="U14" s="45">
        <v>210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57"/>
    </row>
    <row r="15" spans="1:57" s="47" customFormat="1" ht="8.1" customHeight="1">
      <c r="A15" s="158"/>
      <c r="B15" s="159"/>
      <c r="C15" s="159"/>
      <c r="D15" s="159"/>
      <c r="E15" s="159"/>
      <c r="F15" s="159"/>
      <c r="G15" s="159"/>
      <c r="H15" s="159"/>
      <c r="I15" s="159"/>
      <c r="J15" s="159"/>
      <c r="K15" s="159"/>
      <c r="L15" s="159"/>
      <c r="M15" s="159"/>
      <c r="N15" s="159"/>
      <c r="O15" s="159"/>
      <c r="P15" s="159"/>
      <c r="Q15" s="159"/>
      <c r="R15" s="159"/>
      <c r="S15" s="159"/>
      <c r="T15" s="159"/>
      <c r="U15" s="159"/>
      <c r="V15" s="159"/>
      <c r="W15" s="159"/>
      <c r="X15" s="159"/>
      <c r="Y15" s="159"/>
      <c r="Z15" s="159"/>
      <c r="AA15" s="159"/>
      <c r="AB15" s="159"/>
      <c r="AC15" s="159"/>
      <c r="AD15" s="159"/>
      <c r="AE15" s="159"/>
      <c r="AF15" s="159"/>
      <c r="AG15" s="159"/>
      <c r="AH15" s="159"/>
      <c r="AI15" s="159"/>
      <c r="AJ15" s="159"/>
      <c r="AK15" s="159"/>
      <c r="AL15" s="159"/>
      <c r="AM15" s="159"/>
      <c r="AN15" s="159"/>
      <c r="AO15" s="159"/>
      <c r="AP15" s="159"/>
      <c r="AQ15" s="159"/>
      <c r="AR15" s="159"/>
      <c r="AS15" s="160"/>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575</v>
      </c>
      <c r="J16" s="62">
        <v>666</v>
      </c>
      <c r="K16" s="62">
        <v>540</v>
      </c>
      <c r="L16" s="62">
        <v>81</v>
      </c>
      <c r="M16" s="25">
        <v>404</v>
      </c>
      <c r="N16" s="25">
        <v>444</v>
      </c>
      <c r="O16" s="25">
        <v>447</v>
      </c>
      <c r="P16" s="25">
        <v>363</v>
      </c>
      <c r="Q16" s="25">
        <v>312</v>
      </c>
      <c r="R16" s="25">
        <v>31</v>
      </c>
      <c r="S16" s="25">
        <v>174</v>
      </c>
      <c r="T16" s="25">
        <v>156</v>
      </c>
      <c r="U16" s="25">
        <v>210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63">
        <v>575</v>
      </c>
      <c r="J17" s="63">
        <v>666</v>
      </c>
      <c r="K17" s="63">
        <v>540</v>
      </c>
      <c r="L17" s="63">
        <v>81</v>
      </c>
      <c r="M17" s="45">
        <v>404</v>
      </c>
      <c r="N17" s="45">
        <v>444</v>
      </c>
      <c r="O17" s="45">
        <v>447</v>
      </c>
      <c r="P17" s="45">
        <v>363</v>
      </c>
      <c r="Q17" s="45">
        <v>312</v>
      </c>
      <c r="R17" s="45">
        <v>31</v>
      </c>
      <c r="S17" s="45">
        <v>174</v>
      </c>
      <c r="T17" s="45">
        <v>156</v>
      </c>
      <c r="U17" s="45">
        <v>210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2205</v>
      </c>
      <c r="J19" s="64">
        <v>2858</v>
      </c>
      <c r="K19" s="64">
        <v>1260</v>
      </c>
      <c r="L19" s="62">
        <v>176</v>
      </c>
      <c r="M19" s="25">
        <v>503</v>
      </c>
      <c r="N19" s="25">
        <v>442</v>
      </c>
      <c r="O19" s="25">
        <v>440</v>
      </c>
      <c r="P19" s="25">
        <v>421</v>
      </c>
      <c r="Q19" s="25">
        <v>297</v>
      </c>
      <c r="R19" s="25">
        <v>73</v>
      </c>
      <c r="S19" s="25">
        <v>214</v>
      </c>
      <c r="T19" s="25">
        <v>131</v>
      </c>
      <c r="U19" s="25">
        <v>255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65">
        <v>2205</v>
      </c>
      <c r="J20" s="65">
        <v>2858</v>
      </c>
      <c r="K20" s="65">
        <v>1260</v>
      </c>
      <c r="L20" s="63">
        <v>176</v>
      </c>
      <c r="M20" s="45">
        <v>503</v>
      </c>
      <c r="N20" s="45">
        <v>442</v>
      </c>
      <c r="O20" s="45">
        <v>440</v>
      </c>
      <c r="P20" s="45">
        <v>421</v>
      </c>
      <c r="Q20" s="45">
        <v>297</v>
      </c>
      <c r="R20" s="45">
        <v>73</v>
      </c>
      <c r="S20" s="45">
        <v>214</v>
      </c>
      <c r="T20" s="45">
        <v>131</v>
      </c>
      <c r="U20" s="45">
        <v>255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2916</v>
      </c>
      <c r="J22" s="64">
        <v>2524</v>
      </c>
      <c r="K22" s="64">
        <v>2687</v>
      </c>
      <c r="L22" s="64">
        <v>2445</v>
      </c>
      <c r="M22" s="25">
        <v>1919</v>
      </c>
      <c r="N22" s="25">
        <v>1497</v>
      </c>
      <c r="O22" s="25">
        <v>1152</v>
      </c>
      <c r="P22" s="25">
        <v>996</v>
      </c>
      <c r="Q22" s="25">
        <v>432</v>
      </c>
      <c r="R22" s="25">
        <v>470</v>
      </c>
      <c r="S22" s="25">
        <v>407</v>
      </c>
      <c r="T22" s="25">
        <v>342</v>
      </c>
      <c r="U22" s="25">
        <v>441</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65">
        <v>2916</v>
      </c>
      <c r="J23" s="65">
        <v>2524</v>
      </c>
      <c r="K23" s="65">
        <v>2687</v>
      </c>
      <c r="L23" s="65">
        <v>2445</v>
      </c>
      <c r="M23" s="45">
        <v>1919</v>
      </c>
      <c r="N23" s="45">
        <v>1497</v>
      </c>
      <c r="O23" s="45">
        <v>1152</v>
      </c>
      <c r="P23" s="45">
        <v>996</v>
      </c>
      <c r="Q23" s="45">
        <v>432</v>
      </c>
      <c r="R23" s="45">
        <v>470</v>
      </c>
      <c r="S23" s="45">
        <v>407</v>
      </c>
      <c r="T23" s="45">
        <v>342</v>
      </c>
      <c r="U23" s="45">
        <v>441</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3087</v>
      </c>
      <c r="J25" s="64">
        <v>3248</v>
      </c>
      <c r="K25" s="64">
        <v>1097</v>
      </c>
      <c r="L25" s="62">
        <v>403</v>
      </c>
      <c r="M25" s="25">
        <v>1029</v>
      </c>
      <c r="N25" s="25">
        <v>864</v>
      </c>
      <c r="O25" s="25">
        <v>703</v>
      </c>
      <c r="P25" s="25">
        <v>577</v>
      </c>
      <c r="Q25" s="25">
        <v>394</v>
      </c>
      <c r="R25" s="25">
        <v>35</v>
      </c>
      <c r="S25" s="25">
        <v>277</v>
      </c>
      <c r="T25" s="25">
        <v>196</v>
      </c>
      <c r="U25" s="25">
        <v>156</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0.99975142928163063</v>
      </c>
    </row>
    <row r="26" spans="1:57" ht="50.1" customHeight="1">
      <c r="A26" s="132"/>
      <c r="B26" s="134"/>
      <c r="C26" s="131"/>
      <c r="D26" s="135"/>
      <c r="E26" s="131"/>
      <c r="F26" s="136"/>
      <c r="G26" s="137"/>
      <c r="H26" s="27" t="str">
        <f>'PANEL DE CONTROL DISTRITAL'!H25</f>
        <v xml:space="preserve"> Total de credenciales solicitadas</v>
      </c>
      <c r="I26" s="65">
        <v>3087</v>
      </c>
      <c r="J26" s="65">
        <v>3250</v>
      </c>
      <c r="K26" s="65">
        <v>1097</v>
      </c>
      <c r="L26" s="63">
        <v>403</v>
      </c>
      <c r="M26" s="45">
        <v>1029</v>
      </c>
      <c r="N26" s="45">
        <v>864</v>
      </c>
      <c r="O26" s="45">
        <v>703</v>
      </c>
      <c r="P26" s="45">
        <v>577</v>
      </c>
      <c r="Q26" s="45">
        <v>394</v>
      </c>
      <c r="R26" s="45">
        <v>35</v>
      </c>
      <c r="S26" s="45">
        <v>277</v>
      </c>
      <c r="T26" s="45">
        <v>197</v>
      </c>
      <c r="U26" s="45">
        <v>156</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0" customHeight="1" thickTop="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339" priority="15" operator="greaterThan">
      <formula>95%</formula>
    </cfRule>
    <cfRule type="cellIs" dxfId="338" priority="16" operator="greaterThanOrEqual">
      <formula>90%</formula>
    </cfRule>
    <cfRule type="cellIs" dxfId="337" priority="17" operator="lessThan">
      <formula>89.99%</formula>
    </cfRule>
  </conditionalFormatting>
  <conditionalFormatting sqref="AS13">
    <cfRule type="cellIs" dxfId="336" priority="12" operator="greaterThan">
      <formula>95%</formula>
    </cfRule>
    <cfRule type="cellIs" dxfId="335" priority="13" operator="greaterThanOrEqual">
      <formula>90%</formula>
    </cfRule>
    <cfRule type="cellIs" dxfId="334" priority="14" operator="lessThan">
      <formula>89.99%</formula>
    </cfRule>
  </conditionalFormatting>
  <conditionalFormatting sqref="AS16">
    <cfRule type="cellIs" dxfId="333" priority="9" operator="greaterThan">
      <formula>95%</formula>
    </cfRule>
    <cfRule type="cellIs" dxfId="332" priority="10" operator="greaterThanOrEqual">
      <formula>90%</formula>
    </cfRule>
    <cfRule type="cellIs" dxfId="331" priority="11" operator="lessThan">
      <formula>89.99%</formula>
    </cfRule>
  </conditionalFormatting>
  <conditionalFormatting sqref="AS19">
    <cfRule type="cellIs" dxfId="330" priority="6" operator="greaterThan">
      <formula>95%</formula>
    </cfRule>
    <cfRule type="cellIs" dxfId="329" priority="7" operator="greaterThanOrEqual">
      <formula>90%</formula>
    </cfRule>
    <cfRule type="cellIs" dxfId="328" priority="8" operator="lessThan">
      <formula>89.99%</formula>
    </cfRule>
  </conditionalFormatting>
  <conditionalFormatting sqref="AS22">
    <cfRule type="cellIs" dxfId="327" priority="1" operator="greaterThanOrEqual">
      <formula>100%</formula>
    </cfRule>
    <cfRule type="cellIs" dxfId="326" priority="2" operator="lessThan">
      <formula>99.99%</formula>
    </cfRule>
  </conditionalFormatting>
  <conditionalFormatting sqref="AS25">
    <cfRule type="cellIs" dxfId="325" priority="3" operator="greaterThan">
      <formula>95%</formula>
    </cfRule>
    <cfRule type="cellIs" dxfId="324" priority="4" operator="greaterThanOrEqual">
      <formula>90%</formula>
    </cfRule>
    <cfRule type="cellIs" dxfId="323" priority="5" operator="lessThan">
      <formula>89.99%</formula>
    </cfRule>
  </conditionalFormatting>
  <conditionalFormatting sqref="I21:AR21">
    <cfRule type="colorScale" priority="106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6AC515FB-FABF-4C11-9772-5D3CC178FC4D}"/>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B284EF-B076-469D-9995-E722AC31A972}">
  <sheetPr>
    <tabColor rgb="FF0070C0"/>
  </sheetPr>
  <dimension ref="A1:BE48"/>
  <sheetViews>
    <sheetView showGridLines="0" topLeftCell="AK17" zoomScale="85" zoomScaleNormal="85" workbookViewId="0">
      <selection activeCell="V13" sqref="V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31</v>
      </c>
      <c r="F2" s="81" t="s">
        <v>90</v>
      </c>
      <c r="G2" s="81"/>
      <c r="H2" s="22">
        <v>153151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650</v>
      </c>
      <c r="J10" s="62">
        <v>998</v>
      </c>
      <c r="K10" s="62">
        <v>696</v>
      </c>
      <c r="L10" s="62">
        <v>87</v>
      </c>
      <c r="M10" s="25">
        <v>533</v>
      </c>
      <c r="N10" s="25">
        <v>592</v>
      </c>
      <c r="O10" s="25">
        <v>537</v>
      </c>
      <c r="P10" s="25">
        <v>439</v>
      </c>
      <c r="Q10" s="25">
        <v>361</v>
      </c>
      <c r="R10" s="25">
        <v>68</v>
      </c>
      <c r="S10" s="25">
        <v>262</v>
      </c>
      <c r="T10" s="25">
        <v>211</v>
      </c>
      <c r="U10" s="25">
        <v>315</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650</v>
      </c>
      <c r="J11" s="63">
        <v>998</v>
      </c>
      <c r="K11" s="63">
        <v>696</v>
      </c>
      <c r="L11" s="63">
        <v>87</v>
      </c>
      <c r="M11" s="45">
        <v>533</v>
      </c>
      <c r="N11" s="45">
        <v>592</v>
      </c>
      <c r="O11" s="45">
        <v>537</v>
      </c>
      <c r="P11" s="45">
        <v>439</v>
      </c>
      <c r="Q11" s="45">
        <v>361</v>
      </c>
      <c r="R11" s="45">
        <v>68</v>
      </c>
      <c r="S11" s="45">
        <v>262</v>
      </c>
      <c r="T11" s="45">
        <v>211</v>
      </c>
      <c r="U11" s="45">
        <v>315</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649</v>
      </c>
      <c r="J13" s="62">
        <v>997</v>
      </c>
      <c r="K13" s="62">
        <v>696</v>
      </c>
      <c r="L13" s="62">
        <v>87</v>
      </c>
      <c r="M13" s="25">
        <v>533</v>
      </c>
      <c r="N13" s="25">
        <v>592</v>
      </c>
      <c r="O13" s="25">
        <v>537</v>
      </c>
      <c r="P13" s="25">
        <v>438</v>
      </c>
      <c r="Q13" s="25">
        <v>361</v>
      </c>
      <c r="R13" s="25">
        <v>68</v>
      </c>
      <c r="S13" s="25">
        <v>261</v>
      </c>
      <c r="T13" s="25">
        <v>211</v>
      </c>
      <c r="U13" s="25">
        <v>314</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0.99913028352757005</v>
      </c>
    </row>
    <row r="14" spans="1:57" s="3" customFormat="1" ht="50.1" customHeight="1" thickTop="1" thickBot="1">
      <c r="A14" s="132"/>
      <c r="B14" s="134"/>
      <c r="C14" s="131"/>
      <c r="D14" s="135"/>
      <c r="E14" s="131"/>
      <c r="F14" s="136"/>
      <c r="G14" s="137"/>
      <c r="H14" s="27" t="str">
        <f>'PANEL DE CONTROL DISTRITAL'!H13</f>
        <v>Número de trámites aplicados</v>
      </c>
      <c r="I14" s="63">
        <v>650</v>
      </c>
      <c r="J14" s="63">
        <v>998</v>
      </c>
      <c r="K14" s="63">
        <v>696</v>
      </c>
      <c r="L14" s="63">
        <v>87</v>
      </c>
      <c r="M14" s="45">
        <v>533</v>
      </c>
      <c r="N14" s="45">
        <v>592</v>
      </c>
      <c r="O14" s="45">
        <v>537</v>
      </c>
      <c r="P14" s="45">
        <v>439</v>
      </c>
      <c r="Q14" s="45">
        <v>361</v>
      </c>
      <c r="R14" s="45">
        <v>68</v>
      </c>
      <c r="S14" s="45">
        <v>262</v>
      </c>
      <c r="T14" s="45">
        <v>211</v>
      </c>
      <c r="U14" s="45">
        <v>315</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650</v>
      </c>
      <c r="J16" s="62">
        <v>998</v>
      </c>
      <c r="K16" s="62">
        <v>696</v>
      </c>
      <c r="L16" s="62">
        <v>87</v>
      </c>
      <c r="M16" s="25">
        <v>533</v>
      </c>
      <c r="N16" s="25">
        <v>592</v>
      </c>
      <c r="O16" s="25">
        <v>537</v>
      </c>
      <c r="P16" s="25">
        <v>439</v>
      </c>
      <c r="Q16" s="25">
        <v>361</v>
      </c>
      <c r="R16" s="25">
        <v>68</v>
      </c>
      <c r="S16" s="25">
        <v>262</v>
      </c>
      <c r="T16" s="25">
        <v>211</v>
      </c>
      <c r="U16" s="25">
        <v>315</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650</v>
      </c>
      <c r="J17" s="63">
        <v>998</v>
      </c>
      <c r="K17" s="63">
        <v>696</v>
      </c>
      <c r="L17" s="63">
        <v>87</v>
      </c>
      <c r="M17" s="45">
        <v>533</v>
      </c>
      <c r="N17" s="45">
        <v>592</v>
      </c>
      <c r="O17" s="45">
        <v>537</v>
      </c>
      <c r="P17" s="45">
        <v>439</v>
      </c>
      <c r="Q17" s="45">
        <v>361</v>
      </c>
      <c r="R17" s="45">
        <v>68</v>
      </c>
      <c r="S17" s="45">
        <v>262</v>
      </c>
      <c r="T17" s="45">
        <v>211</v>
      </c>
      <c r="U17" s="45">
        <v>315</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1200</v>
      </c>
      <c r="J19" s="64">
        <v>1933</v>
      </c>
      <c r="K19" s="64">
        <v>1856</v>
      </c>
      <c r="L19" s="62">
        <v>229</v>
      </c>
      <c r="M19" s="25">
        <v>631</v>
      </c>
      <c r="N19" s="25">
        <v>584</v>
      </c>
      <c r="O19" s="25">
        <v>593</v>
      </c>
      <c r="P19" s="25">
        <v>484</v>
      </c>
      <c r="Q19" s="25">
        <v>384</v>
      </c>
      <c r="R19" s="25">
        <v>0</v>
      </c>
      <c r="S19" s="25">
        <v>381</v>
      </c>
      <c r="T19" s="25">
        <v>177</v>
      </c>
      <c r="U19" s="25">
        <v>335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1200</v>
      </c>
      <c r="J20" s="65">
        <v>1933</v>
      </c>
      <c r="K20" s="65">
        <v>1856</v>
      </c>
      <c r="L20" s="63">
        <v>229</v>
      </c>
      <c r="M20" s="45">
        <v>631</v>
      </c>
      <c r="N20" s="45">
        <v>584</v>
      </c>
      <c r="O20" s="45">
        <v>593</v>
      </c>
      <c r="P20" s="45">
        <v>484</v>
      </c>
      <c r="Q20" s="45">
        <v>384</v>
      </c>
      <c r="R20" s="45">
        <v>0</v>
      </c>
      <c r="S20" s="45">
        <v>381</v>
      </c>
      <c r="T20" s="45">
        <v>177</v>
      </c>
      <c r="U20" s="45">
        <v>335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1699</v>
      </c>
      <c r="J22" s="64">
        <v>2248</v>
      </c>
      <c r="K22" s="64">
        <v>2761</v>
      </c>
      <c r="L22" s="64">
        <v>2362</v>
      </c>
      <c r="M22" s="25">
        <v>1647</v>
      </c>
      <c r="N22" s="25">
        <v>1108</v>
      </c>
      <c r="O22" s="25">
        <v>897</v>
      </c>
      <c r="P22" s="25">
        <v>727</v>
      </c>
      <c r="Q22" s="25">
        <v>373</v>
      </c>
      <c r="R22" s="25">
        <v>321</v>
      </c>
      <c r="S22" s="25">
        <v>397</v>
      </c>
      <c r="T22" s="25">
        <v>282</v>
      </c>
      <c r="U22" s="25">
        <v>323</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1699</v>
      </c>
      <c r="J23" s="65">
        <v>2248</v>
      </c>
      <c r="K23" s="65">
        <v>2761</v>
      </c>
      <c r="L23" s="65">
        <v>2362</v>
      </c>
      <c r="M23" s="45">
        <v>1647</v>
      </c>
      <c r="N23" s="45">
        <v>1108</v>
      </c>
      <c r="O23" s="45">
        <v>897</v>
      </c>
      <c r="P23" s="45">
        <v>727</v>
      </c>
      <c r="Q23" s="45">
        <v>373</v>
      </c>
      <c r="R23" s="45">
        <v>321</v>
      </c>
      <c r="S23" s="45">
        <v>397</v>
      </c>
      <c r="T23" s="45">
        <v>282</v>
      </c>
      <c r="U23" s="45">
        <v>323</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1502</v>
      </c>
      <c r="J25" s="64">
        <v>1384</v>
      </c>
      <c r="K25" s="64">
        <v>1333</v>
      </c>
      <c r="L25" s="62">
        <v>628</v>
      </c>
      <c r="M25" s="25">
        <v>1346</v>
      </c>
      <c r="N25" s="25">
        <v>1123</v>
      </c>
      <c r="O25" s="25">
        <v>744</v>
      </c>
      <c r="P25" s="25">
        <v>654</v>
      </c>
      <c r="Q25" s="25">
        <v>491</v>
      </c>
      <c r="R25" s="25">
        <v>52</v>
      </c>
      <c r="S25" s="25">
        <v>305</v>
      </c>
      <c r="T25" s="25">
        <v>292</v>
      </c>
      <c r="U25" s="25">
        <v>294</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1502</v>
      </c>
      <c r="J26" s="65">
        <v>1384</v>
      </c>
      <c r="K26" s="65">
        <v>1333</v>
      </c>
      <c r="L26" s="63">
        <v>628</v>
      </c>
      <c r="M26" s="45">
        <v>1346</v>
      </c>
      <c r="N26" s="45">
        <v>1123</v>
      </c>
      <c r="O26" s="45">
        <v>744</v>
      </c>
      <c r="P26" s="45">
        <v>654</v>
      </c>
      <c r="Q26" s="45">
        <v>491</v>
      </c>
      <c r="R26" s="45">
        <v>52</v>
      </c>
      <c r="S26" s="45">
        <v>305</v>
      </c>
      <c r="T26" s="45">
        <v>292</v>
      </c>
      <c r="U26" s="45">
        <v>294</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322" priority="15" operator="greaterThan">
      <formula>95%</formula>
    </cfRule>
    <cfRule type="cellIs" dxfId="321" priority="16" operator="greaterThanOrEqual">
      <formula>90%</formula>
    </cfRule>
    <cfRule type="cellIs" dxfId="320" priority="17" operator="lessThan">
      <formula>89.99%</formula>
    </cfRule>
  </conditionalFormatting>
  <conditionalFormatting sqref="AS13">
    <cfRule type="cellIs" dxfId="319" priority="12" operator="greaterThan">
      <formula>95%</formula>
    </cfRule>
    <cfRule type="cellIs" dxfId="318" priority="13" operator="greaterThanOrEqual">
      <formula>90%</formula>
    </cfRule>
    <cfRule type="cellIs" dxfId="317" priority="14" operator="lessThan">
      <formula>89.99%</formula>
    </cfRule>
  </conditionalFormatting>
  <conditionalFormatting sqref="AS16">
    <cfRule type="cellIs" dxfId="316" priority="9" operator="greaterThan">
      <formula>95%</formula>
    </cfRule>
    <cfRule type="cellIs" dxfId="315" priority="10" operator="greaterThanOrEqual">
      <formula>90%</formula>
    </cfRule>
    <cfRule type="cellIs" dxfId="314" priority="11" operator="lessThan">
      <formula>89.99%</formula>
    </cfRule>
  </conditionalFormatting>
  <conditionalFormatting sqref="AS19">
    <cfRule type="cellIs" dxfId="313" priority="6" operator="greaterThan">
      <formula>95%</formula>
    </cfRule>
    <cfRule type="cellIs" dxfId="312" priority="7" operator="greaterThanOrEqual">
      <formula>90%</formula>
    </cfRule>
    <cfRule type="cellIs" dxfId="311" priority="8" operator="lessThan">
      <formula>89.99%</formula>
    </cfRule>
  </conditionalFormatting>
  <conditionalFormatting sqref="AS22">
    <cfRule type="cellIs" dxfId="310" priority="1" operator="greaterThanOrEqual">
      <formula>100%</formula>
    </cfRule>
    <cfRule type="cellIs" dxfId="309" priority="2" operator="lessThan">
      <formula>99.99%</formula>
    </cfRule>
  </conditionalFormatting>
  <conditionalFormatting sqref="AS25">
    <cfRule type="cellIs" dxfId="308" priority="3" operator="greaterThan">
      <formula>95%</formula>
    </cfRule>
    <cfRule type="cellIs" dxfId="307" priority="4" operator="greaterThanOrEqual">
      <formula>90%</formula>
    </cfRule>
    <cfRule type="cellIs" dxfId="306" priority="5" operator="lessThan">
      <formula>89.99%</formula>
    </cfRule>
  </conditionalFormatting>
  <conditionalFormatting sqref="I21:AR21">
    <cfRule type="colorScale" priority="106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388E7167-9884-4796-BC61-02373E75E6A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24446C-82B4-4062-9819-5D444D4C795C}">
  <sheetPr>
    <tabColor rgb="FF7030A0"/>
  </sheetPr>
  <dimension ref="A1:BE48"/>
  <sheetViews>
    <sheetView showGridLines="0" topLeftCell="AM2" zoomScale="85" zoomScaleNormal="85" workbookViewId="0">
      <selection activeCell="U26" sqref="U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32</v>
      </c>
      <c r="F2" s="81" t="s">
        <v>90</v>
      </c>
      <c r="G2" s="81"/>
      <c r="H2" s="22">
        <v>153251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659</v>
      </c>
      <c r="J10" s="62">
        <v>793</v>
      </c>
      <c r="K10" s="62">
        <v>690</v>
      </c>
      <c r="L10" s="62">
        <v>86</v>
      </c>
      <c r="M10" s="25">
        <v>547</v>
      </c>
      <c r="N10" s="25">
        <v>547</v>
      </c>
      <c r="O10" s="25">
        <v>468</v>
      </c>
      <c r="P10" s="25">
        <v>407</v>
      </c>
      <c r="Q10" s="25">
        <v>350</v>
      </c>
      <c r="R10" s="25">
        <v>43</v>
      </c>
      <c r="S10" s="25">
        <v>219</v>
      </c>
      <c r="T10" s="25">
        <v>221</v>
      </c>
      <c r="U10" s="25">
        <v>302</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659</v>
      </c>
      <c r="J11" s="63">
        <v>793</v>
      </c>
      <c r="K11" s="63">
        <v>690</v>
      </c>
      <c r="L11" s="63">
        <v>86</v>
      </c>
      <c r="M11" s="45">
        <v>547</v>
      </c>
      <c r="N11" s="45">
        <v>547</v>
      </c>
      <c r="O11" s="45">
        <v>468</v>
      </c>
      <c r="P11" s="45">
        <v>407</v>
      </c>
      <c r="Q11" s="45">
        <v>350</v>
      </c>
      <c r="R11" s="45">
        <v>43</v>
      </c>
      <c r="S11" s="45">
        <v>219</v>
      </c>
      <c r="T11" s="45">
        <v>221</v>
      </c>
      <c r="U11" s="45">
        <v>302</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658</v>
      </c>
      <c r="J13" s="62">
        <v>791</v>
      </c>
      <c r="K13" s="62">
        <v>690</v>
      </c>
      <c r="L13" s="62">
        <v>86</v>
      </c>
      <c r="M13" s="25">
        <v>547</v>
      </c>
      <c r="N13" s="25">
        <v>547</v>
      </c>
      <c r="O13" s="25">
        <v>467</v>
      </c>
      <c r="P13" s="25">
        <v>407</v>
      </c>
      <c r="Q13" s="25">
        <v>350</v>
      </c>
      <c r="R13" s="25">
        <v>43</v>
      </c>
      <c r="S13" s="25">
        <v>219</v>
      </c>
      <c r="T13" s="25">
        <v>221</v>
      </c>
      <c r="U13" s="25">
        <v>302</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0.99924981245311328</v>
      </c>
    </row>
    <row r="14" spans="1:57" s="3" customFormat="1" ht="50.1" customHeight="1" thickTop="1" thickBot="1">
      <c r="A14" s="132"/>
      <c r="B14" s="134"/>
      <c r="C14" s="131"/>
      <c r="D14" s="135"/>
      <c r="E14" s="131"/>
      <c r="F14" s="136"/>
      <c r="G14" s="137"/>
      <c r="H14" s="27" t="str">
        <f>'PANEL DE CONTROL DISTRITAL'!H13</f>
        <v>Número de trámites aplicados</v>
      </c>
      <c r="I14" s="63">
        <v>659</v>
      </c>
      <c r="J14" s="63">
        <v>793</v>
      </c>
      <c r="K14" s="63">
        <v>690</v>
      </c>
      <c r="L14" s="63">
        <v>86</v>
      </c>
      <c r="M14" s="45">
        <v>547</v>
      </c>
      <c r="N14" s="45">
        <v>547</v>
      </c>
      <c r="O14" s="45">
        <v>468</v>
      </c>
      <c r="P14" s="45">
        <v>407</v>
      </c>
      <c r="Q14" s="45">
        <v>350</v>
      </c>
      <c r="R14" s="45">
        <v>43</v>
      </c>
      <c r="S14" s="45">
        <v>219</v>
      </c>
      <c r="T14" s="45">
        <v>221</v>
      </c>
      <c r="U14" s="45">
        <v>302</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659</v>
      </c>
      <c r="J16" s="62">
        <v>793</v>
      </c>
      <c r="K16" s="62">
        <v>690</v>
      </c>
      <c r="L16" s="62">
        <v>86</v>
      </c>
      <c r="M16" s="25">
        <v>547</v>
      </c>
      <c r="N16" s="25">
        <v>547</v>
      </c>
      <c r="O16" s="25">
        <v>468</v>
      </c>
      <c r="P16" s="25">
        <v>407</v>
      </c>
      <c r="Q16" s="25">
        <v>350</v>
      </c>
      <c r="R16" s="25">
        <v>43</v>
      </c>
      <c r="S16" s="25">
        <v>219</v>
      </c>
      <c r="T16" s="25">
        <v>221</v>
      </c>
      <c r="U16" s="25">
        <v>302</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659</v>
      </c>
      <c r="J17" s="63">
        <v>793</v>
      </c>
      <c r="K17" s="63">
        <v>690</v>
      </c>
      <c r="L17" s="63">
        <v>86</v>
      </c>
      <c r="M17" s="45">
        <v>547</v>
      </c>
      <c r="N17" s="45">
        <v>547</v>
      </c>
      <c r="O17" s="45">
        <v>468</v>
      </c>
      <c r="P17" s="45">
        <v>407</v>
      </c>
      <c r="Q17" s="45">
        <v>350</v>
      </c>
      <c r="R17" s="45">
        <v>43</v>
      </c>
      <c r="S17" s="45">
        <v>219</v>
      </c>
      <c r="T17" s="45">
        <v>221</v>
      </c>
      <c r="U17" s="45">
        <v>302</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2379</v>
      </c>
      <c r="J19" s="64">
        <v>2827</v>
      </c>
      <c r="K19" s="64">
        <v>1497</v>
      </c>
      <c r="L19" s="62">
        <v>220</v>
      </c>
      <c r="M19" s="25">
        <v>671</v>
      </c>
      <c r="N19" s="25">
        <v>544</v>
      </c>
      <c r="O19" s="25">
        <v>501</v>
      </c>
      <c r="P19" s="25">
        <v>452</v>
      </c>
      <c r="Q19" s="25">
        <v>336</v>
      </c>
      <c r="R19" s="25">
        <v>65</v>
      </c>
      <c r="S19" s="25">
        <v>274</v>
      </c>
      <c r="T19" s="25">
        <v>164</v>
      </c>
      <c r="U19" s="25">
        <v>355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2379</v>
      </c>
      <c r="J20" s="65">
        <v>2827</v>
      </c>
      <c r="K20" s="65">
        <v>1497</v>
      </c>
      <c r="L20" s="63">
        <v>220</v>
      </c>
      <c r="M20" s="45">
        <v>671</v>
      </c>
      <c r="N20" s="45">
        <v>544</v>
      </c>
      <c r="O20" s="45">
        <v>501</v>
      </c>
      <c r="P20" s="45">
        <v>452</v>
      </c>
      <c r="Q20" s="45">
        <v>336</v>
      </c>
      <c r="R20" s="45">
        <v>65</v>
      </c>
      <c r="S20" s="45">
        <v>274</v>
      </c>
      <c r="T20" s="45">
        <v>164</v>
      </c>
      <c r="U20" s="45">
        <v>355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2014</v>
      </c>
      <c r="J22" s="64">
        <v>2471</v>
      </c>
      <c r="K22" s="64">
        <v>2611</v>
      </c>
      <c r="L22" s="64">
        <v>2375</v>
      </c>
      <c r="M22" s="25">
        <v>1654</v>
      </c>
      <c r="N22" s="25">
        <v>1252</v>
      </c>
      <c r="O22" s="25">
        <v>972</v>
      </c>
      <c r="P22" s="25">
        <v>877</v>
      </c>
      <c r="Q22" s="25">
        <v>511</v>
      </c>
      <c r="R22" s="25">
        <v>522</v>
      </c>
      <c r="S22" s="25">
        <v>458</v>
      </c>
      <c r="T22" s="25">
        <v>353</v>
      </c>
      <c r="U22" s="25">
        <v>424</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2014</v>
      </c>
      <c r="J23" s="65">
        <v>2471</v>
      </c>
      <c r="K23" s="65">
        <v>2611</v>
      </c>
      <c r="L23" s="65">
        <v>2375</v>
      </c>
      <c r="M23" s="45">
        <v>1654</v>
      </c>
      <c r="N23" s="45">
        <v>1252</v>
      </c>
      <c r="O23" s="45">
        <v>972</v>
      </c>
      <c r="P23" s="45">
        <v>877</v>
      </c>
      <c r="Q23" s="45">
        <v>511</v>
      </c>
      <c r="R23" s="45">
        <v>522</v>
      </c>
      <c r="S23" s="45">
        <v>458</v>
      </c>
      <c r="T23" s="45">
        <v>353</v>
      </c>
      <c r="U23" s="45">
        <v>424</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2315</v>
      </c>
      <c r="J25" s="64">
        <v>2370</v>
      </c>
      <c r="K25" s="64">
        <v>1346</v>
      </c>
      <c r="L25" s="62">
        <v>456</v>
      </c>
      <c r="M25" s="25">
        <v>1392</v>
      </c>
      <c r="N25" s="25">
        <v>912</v>
      </c>
      <c r="O25" s="25">
        <v>781</v>
      </c>
      <c r="P25" s="25">
        <v>547</v>
      </c>
      <c r="Q25" s="25">
        <v>401</v>
      </c>
      <c r="R25" s="25">
        <v>54</v>
      </c>
      <c r="S25" s="25">
        <v>338</v>
      </c>
      <c r="T25" s="25">
        <v>269</v>
      </c>
      <c r="U25" s="25">
        <v>284</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2315</v>
      </c>
      <c r="J26" s="65">
        <v>2370</v>
      </c>
      <c r="K26" s="65">
        <v>1346</v>
      </c>
      <c r="L26" s="63">
        <v>456</v>
      </c>
      <c r="M26" s="45">
        <v>1392</v>
      </c>
      <c r="N26" s="45">
        <v>912</v>
      </c>
      <c r="O26" s="45">
        <v>781</v>
      </c>
      <c r="P26" s="45">
        <v>547</v>
      </c>
      <c r="Q26" s="45">
        <v>401</v>
      </c>
      <c r="R26" s="45">
        <v>54</v>
      </c>
      <c r="S26" s="45">
        <v>338</v>
      </c>
      <c r="T26" s="45">
        <v>269</v>
      </c>
      <c r="U26" s="45">
        <v>284</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305" priority="15" operator="greaterThan">
      <formula>95%</formula>
    </cfRule>
    <cfRule type="cellIs" dxfId="304" priority="16" operator="greaterThanOrEqual">
      <formula>90%</formula>
    </cfRule>
    <cfRule type="cellIs" dxfId="303" priority="17" operator="lessThan">
      <formula>89.99%</formula>
    </cfRule>
  </conditionalFormatting>
  <conditionalFormatting sqref="AS13">
    <cfRule type="cellIs" dxfId="302" priority="12" operator="greaterThan">
      <formula>95%</formula>
    </cfRule>
    <cfRule type="cellIs" dxfId="301" priority="13" operator="greaterThanOrEqual">
      <formula>90%</formula>
    </cfRule>
    <cfRule type="cellIs" dxfId="300" priority="14" operator="lessThan">
      <formula>89.99%</formula>
    </cfRule>
  </conditionalFormatting>
  <conditionalFormatting sqref="AS16">
    <cfRule type="cellIs" dxfId="299" priority="9" operator="greaterThan">
      <formula>95%</formula>
    </cfRule>
    <cfRule type="cellIs" dxfId="298" priority="10" operator="greaterThanOrEqual">
      <formula>90%</formula>
    </cfRule>
    <cfRule type="cellIs" dxfId="297" priority="11" operator="lessThan">
      <formula>89.99%</formula>
    </cfRule>
  </conditionalFormatting>
  <conditionalFormatting sqref="AS19">
    <cfRule type="cellIs" dxfId="296" priority="6" operator="greaterThan">
      <formula>95%</formula>
    </cfRule>
    <cfRule type="cellIs" dxfId="295" priority="7" operator="greaterThanOrEqual">
      <formula>90%</formula>
    </cfRule>
    <cfRule type="cellIs" dxfId="294" priority="8" operator="lessThan">
      <formula>89.99%</formula>
    </cfRule>
  </conditionalFormatting>
  <conditionalFormatting sqref="AS22">
    <cfRule type="cellIs" dxfId="293" priority="1" operator="greaterThanOrEqual">
      <formula>100%</formula>
    </cfRule>
    <cfRule type="cellIs" dxfId="292" priority="2" operator="lessThan">
      <formula>99.99%</formula>
    </cfRule>
  </conditionalFormatting>
  <conditionalFormatting sqref="AS25">
    <cfRule type="cellIs" dxfId="291" priority="3" operator="greaterThan">
      <formula>95%</formula>
    </cfRule>
    <cfRule type="cellIs" dxfId="290" priority="4" operator="greaterThanOrEqual">
      <formula>90%</formula>
    </cfRule>
    <cfRule type="cellIs" dxfId="289" priority="5" operator="lessThan">
      <formula>89.99%</formula>
    </cfRule>
  </conditionalFormatting>
  <conditionalFormatting sqref="I21:AR21">
    <cfRule type="colorScale" priority="106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A1237B58-AEA8-4A55-B4D0-162E0A031DA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314320-F976-45F0-999E-F895139E801E}">
  <sheetPr>
    <tabColor rgb="FFC00000"/>
  </sheetPr>
  <dimension ref="A1:BE48"/>
  <sheetViews>
    <sheetView showGridLines="0" topLeftCell="AL2" zoomScale="85" zoomScaleNormal="85" workbookViewId="0">
      <selection activeCell="V14" sqref="V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33</v>
      </c>
      <c r="F2" s="81" t="s">
        <v>90</v>
      </c>
      <c r="G2" s="81"/>
      <c r="H2" s="22">
        <v>153351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467</v>
      </c>
      <c r="J10" s="62">
        <v>809</v>
      </c>
      <c r="K10" s="62">
        <v>591</v>
      </c>
      <c r="L10" s="62">
        <v>86</v>
      </c>
      <c r="M10" s="25">
        <v>506</v>
      </c>
      <c r="N10" s="25">
        <v>559</v>
      </c>
      <c r="O10" s="25">
        <v>506</v>
      </c>
      <c r="P10" s="25">
        <v>450</v>
      </c>
      <c r="Q10" s="25">
        <v>421</v>
      </c>
      <c r="R10" s="25">
        <v>58</v>
      </c>
      <c r="S10" s="25">
        <v>247</v>
      </c>
      <c r="T10" s="25">
        <v>225</v>
      </c>
      <c r="U10" s="25">
        <v>299</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467</v>
      </c>
      <c r="J11" s="63">
        <v>809</v>
      </c>
      <c r="K11" s="63">
        <v>591</v>
      </c>
      <c r="L11" s="63">
        <v>86</v>
      </c>
      <c r="M11" s="45">
        <v>506</v>
      </c>
      <c r="N11" s="45">
        <v>559</v>
      </c>
      <c r="O11" s="45">
        <v>506</v>
      </c>
      <c r="P11" s="45">
        <v>450</v>
      </c>
      <c r="Q11" s="45">
        <v>421</v>
      </c>
      <c r="R11" s="45">
        <v>58</v>
      </c>
      <c r="S11" s="45">
        <v>247</v>
      </c>
      <c r="T11" s="45">
        <v>225</v>
      </c>
      <c r="U11" s="45">
        <v>299</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466</v>
      </c>
      <c r="J13" s="62">
        <v>808</v>
      </c>
      <c r="K13" s="62">
        <v>591</v>
      </c>
      <c r="L13" s="62">
        <v>86</v>
      </c>
      <c r="M13" s="25">
        <v>506</v>
      </c>
      <c r="N13" s="25">
        <v>559</v>
      </c>
      <c r="O13" s="25">
        <v>504</v>
      </c>
      <c r="P13" s="25">
        <v>449</v>
      </c>
      <c r="Q13" s="25">
        <v>421</v>
      </c>
      <c r="R13" s="25">
        <v>58</v>
      </c>
      <c r="S13" s="25">
        <v>247</v>
      </c>
      <c r="T13" s="25">
        <v>225</v>
      </c>
      <c r="U13" s="25">
        <v>299</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0.99904287901990807</v>
      </c>
    </row>
    <row r="14" spans="1:57" s="3" customFormat="1" ht="50.1" customHeight="1" thickTop="1" thickBot="1">
      <c r="A14" s="132"/>
      <c r="B14" s="134"/>
      <c r="C14" s="131"/>
      <c r="D14" s="135"/>
      <c r="E14" s="131"/>
      <c r="F14" s="136"/>
      <c r="G14" s="137"/>
      <c r="H14" s="27" t="str">
        <f>'PANEL DE CONTROL DISTRITAL'!H13</f>
        <v>Número de trámites aplicados</v>
      </c>
      <c r="I14" s="63">
        <v>467</v>
      </c>
      <c r="J14" s="63">
        <v>809</v>
      </c>
      <c r="K14" s="63">
        <v>591</v>
      </c>
      <c r="L14" s="63">
        <v>86</v>
      </c>
      <c r="M14" s="45">
        <v>506</v>
      </c>
      <c r="N14" s="45">
        <v>559</v>
      </c>
      <c r="O14" s="45">
        <v>506</v>
      </c>
      <c r="P14" s="45">
        <v>450</v>
      </c>
      <c r="Q14" s="45">
        <v>421</v>
      </c>
      <c r="R14" s="45">
        <v>58</v>
      </c>
      <c r="S14" s="45">
        <v>247</v>
      </c>
      <c r="T14" s="45">
        <v>225</v>
      </c>
      <c r="U14" s="45">
        <v>299</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467</v>
      </c>
      <c r="J16" s="62">
        <v>809</v>
      </c>
      <c r="K16" s="62">
        <v>591</v>
      </c>
      <c r="L16" s="62">
        <v>86</v>
      </c>
      <c r="M16" s="25">
        <v>506</v>
      </c>
      <c r="N16" s="25">
        <v>559</v>
      </c>
      <c r="O16" s="25">
        <v>506</v>
      </c>
      <c r="P16" s="25">
        <v>450</v>
      </c>
      <c r="Q16" s="25">
        <v>421</v>
      </c>
      <c r="R16" s="25">
        <v>85</v>
      </c>
      <c r="S16" s="25">
        <v>247</v>
      </c>
      <c r="T16" s="25">
        <v>225</v>
      </c>
      <c r="U16" s="25">
        <v>299</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467</v>
      </c>
      <c r="J17" s="63">
        <v>809</v>
      </c>
      <c r="K17" s="63">
        <v>591</v>
      </c>
      <c r="L17" s="63">
        <v>86</v>
      </c>
      <c r="M17" s="45">
        <v>506</v>
      </c>
      <c r="N17" s="45">
        <v>559</v>
      </c>
      <c r="O17" s="45">
        <v>506</v>
      </c>
      <c r="P17" s="45">
        <v>450</v>
      </c>
      <c r="Q17" s="45">
        <v>421</v>
      </c>
      <c r="R17" s="45">
        <v>85</v>
      </c>
      <c r="S17" s="45">
        <v>247</v>
      </c>
      <c r="T17" s="45">
        <v>225</v>
      </c>
      <c r="U17" s="45">
        <v>299</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1496</v>
      </c>
      <c r="J19" s="64">
        <v>3027</v>
      </c>
      <c r="K19" s="64">
        <v>1447</v>
      </c>
      <c r="L19" s="62">
        <v>194</v>
      </c>
      <c r="M19" s="25">
        <v>608</v>
      </c>
      <c r="N19" s="25">
        <v>515</v>
      </c>
      <c r="O19" s="25">
        <v>546</v>
      </c>
      <c r="P19" s="25">
        <v>480</v>
      </c>
      <c r="Q19" s="25">
        <v>420</v>
      </c>
      <c r="R19" s="25">
        <v>85</v>
      </c>
      <c r="S19" s="25">
        <v>244</v>
      </c>
      <c r="T19" s="25">
        <v>262</v>
      </c>
      <c r="U19" s="25">
        <v>325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1496</v>
      </c>
      <c r="J20" s="65">
        <v>3027</v>
      </c>
      <c r="K20" s="65">
        <v>1447</v>
      </c>
      <c r="L20" s="63">
        <v>194</v>
      </c>
      <c r="M20" s="45">
        <v>608</v>
      </c>
      <c r="N20" s="45">
        <v>515</v>
      </c>
      <c r="O20" s="45">
        <v>546</v>
      </c>
      <c r="P20" s="45">
        <v>480</v>
      </c>
      <c r="Q20" s="45">
        <v>420</v>
      </c>
      <c r="R20" s="45">
        <v>85</v>
      </c>
      <c r="S20" s="45">
        <v>244</v>
      </c>
      <c r="T20" s="45">
        <v>262</v>
      </c>
      <c r="U20" s="45">
        <v>325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4050</v>
      </c>
      <c r="J22" s="64">
        <v>3311</v>
      </c>
      <c r="K22" s="64">
        <v>3334</v>
      </c>
      <c r="L22" s="64">
        <v>2819</v>
      </c>
      <c r="M22" s="25">
        <v>1913</v>
      </c>
      <c r="N22" s="25">
        <v>1590</v>
      </c>
      <c r="O22" s="25">
        <v>1285</v>
      </c>
      <c r="P22" s="25">
        <v>1105</v>
      </c>
      <c r="Q22" s="25">
        <v>631</v>
      </c>
      <c r="R22" s="25">
        <v>645</v>
      </c>
      <c r="S22" s="25">
        <v>561</v>
      </c>
      <c r="T22" s="25">
        <v>500</v>
      </c>
      <c r="U22" s="25">
        <v>526</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4050</v>
      </c>
      <c r="J23" s="65">
        <v>3311</v>
      </c>
      <c r="K23" s="65">
        <v>3334</v>
      </c>
      <c r="L23" s="65">
        <v>2819</v>
      </c>
      <c r="M23" s="45">
        <v>1913</v>
      </c>
      <c r="N23" s="45">
        <v>1590</v>
      </c>
      <c r="O23" s="45">
        <v>1285</v>
      </c>
      <c r="P23" s="45">
        <v>1105</v>
      </c>
      <c r="Q23" s="45">
        <v>631</v>
      </c>
      <c r="R23" s="45">
        <v>645</v>
      </c>
      <c r="S23" s="45">
        <v>561</v>
      </c>
      <c r="T23" s="45">
        <v>500</v>
      </c>
      <c r="U23" s="45">
        <v>526</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1248</v>
      </c>
      <c r="J25" s="64">
        <v>3766</v>
      </c>
      <c r="K25" s="64">
        <v>1411</v>
      </c>
      <c r="L25" s="62">
        <v>709</v>
      </c>
      <c r="M25" s="25">
        <v>1514</v>
      </c>
      <c r="N25" s="25">
        <v>838</v>
      </c>
      <c r="O25" s="25">
        <v>760</v>
      </c>
      <c r="P25" s="25">
        <v>660</v>
      </c>
      <c r="Q25" s="25">
        <v>529</v>
      </c>
      <c r="R25" s="25">
        <v>71</v>
      </c>
      <c r="S25" s="25">
        <v>328</v>
      </c>
      <c r="T25" s="25">
        <v>323</v>
      </c>
      <c r="U25" s="25">
        <v>299</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1248</v>
      </c>
      <c r="J26" s="65">
        <v>3766</v>
      </c>
      <c r="K26" s="65">
        <v>1411</v>
      </c>
      <c r="L26" s="63">
        <v>709</v>
      </c>
      <c r="M26" s="45">
        <v>1514</v>
      </c>
      <c r="N26" s="45">
        <v>838</v>
      </c>
      <c r="O26" s="45">
        <v>760</v>
      </c>
      <c r="P26" s="45">
        <v>660</v>
      </c>
      <c r="Q26" s="45">
        <v>529</v>
      </c>
      <c r="R26" s="45">
        <v>71</v>
      </c>
      <c r="S26" s="45">
        <v>328</v>
      </c>
      <c r="T26" s="45">
        <v>323</v>
      </c>
      <c r="U26" s="45">
        <v>299</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288" priority="15" operator="greaterThan">
      <formula>95%</formula>
    </cfRule>
    <cfRule type="cellIs" dxfId="287" priority="16" operator="greaterThanOrEqual">
      <formula>90%</formula>
    </cfRule>
    <cfRule type="cellIs" dxfId="286" priority="17" operator="lessThan">
      <formula>89.99%</formula>
    </cfRule>
  </conditionalFormatting>
  <conditionalFormatting sqref="AS13">
    <cfRule type="cellIs" dxfId="285" priority="12" operator="greaterThan">
      <formula>95%</formula>
    </cfRule>
    <cfRule type="cellIs" dxfId="284" priority="13" operator="greaterThanOrEqual">
      <formula>90%</formula>
    </cfRule>
    <cfRule type="cellIs" dxfId="283" priority="14" operator="lessThan">
      <formula>89.99%</formula>
    </cfRule>
  </conditionalFormatting>
  <conditionalFormatting sqref="AS16">
    <cfRule type="cellIs" dxfId="282" priority="9" operator="greaterThan">
      <formula>95%</formula>
    </cfRule>
    <cfRule type="cellIs" dxfId="281" priority="10" operator="greaterThanOrEqual">
      <formula>90%</formula>
    </cfRule>
    <cfRule type="cellIs" dxfId="280" priority="11" operator="lessThan">
      <formula>89.99%</formula>
    </cfRule>
  </conditionalFormatting>
  <conditionalFormatting sqref="AS19">
    <cfRule type="cellIs" dxfId="279" priority="6" operator="greaterThan">
      <formula>95%</formula>
    </cfRule>
    <cfRule type="cellIs" dxfId="278" priority="7" operator="greaterThanOrEqual">
      <formula>90%</formula>
    </cfRule>
    <cfRule type="cellIs" dxfId="277" priority="8" operator="lessThan">
      <formula>89.99%</formula>
    </cfRule>
  </conditionalFormatting>
  <conditionalFormatting sqref="AS22">
    <cfRule type="cellIs" dxfId="276" priority="1" operator="greaterThanOrEqual">
      <formula>100%</formula>
    </cfRule>
    <cfRule type="cellIs" dxfId="275" priority="2" operator="lessThan">
      <formula>99.99%</formula>
    </cfRule>
  </conditionalFormatting>
  <conditionalFormatting sqref="AS25">
    <cfRule type="cellIs" dxfId="274" priority="3" operator="greaterThan">
      <formula>95%</formula>
    </cfRule>
    <cfRule type="cellIs" dxfId="273" priority="4" operator="greaterThanOrEqual">
      <formula>90%</formula>
    </cfRule>
    <cfRule type="cellIs" dxfId="272" priority="5" operator="lessThan">
      <formula>89.99%</formula>
    </cfRule>
  </conditionalFormatting>
  <conditionalFormatting sqref="I21:AR21">
    <cfRule type="colorScale" priority="106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2ED90308-4A57-4A75-9018-A11E05C2B2F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F926B3-E8C9-4CCE-8B20-597CE87F2D6D}">
  <sheetPr>
    <tabColor rgb="FFFFC000"/>
  </sheetPr>
  <dimension ref="A1:BE48"/>
  <sheetViews>
    <sheetView showGridLines="0" topLeftCell="AL2" zoomScale="85" zoomScaleNormal="85"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34</v>
      </c>
      <c r="F2" s="81" t="s">
        <v>90</v>
      </c>
      <c r="G2" s="81"/>
      <c r="H2" s="22">
        <v>153451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560</v>
      </c>
      <c r="J10" s="62">
        <v>621</v>
      </c>
      <c r="K10" s="62">
        <v>545</v>
      </c>
      <c r="L10" s="62">
        <v>84</v>
      </c>
      <c r="M10" s="25">
        <v>367</v>
      </c>
      <c r="N10" s="25">
        <v>424</v>
      </c>
      <c r="O10" s="25">
        <v>397</v>
      </c>
      <c r="P10" s="25">
        <v>380</v>
      </c>
      <c r="Q10" s="25">
        <v>353</v>
      </c>
      <c r="R10" s="25">
        <v>52</v>
      </c>
      <c r="S10" s="25">
        <v>236</v>
      </c>
      <c r="T10" s="25">
        <v>200</v>
      </c>
      <c r="U10" s="25">
        <v>285</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560</v>
      </c>
      <c r="J11" s="63">
        <v>621</v>
      </c>
      <c r="K11" s="63">
        <v>545</v>
      </c>
      <c r="L11" s="63">
        <v>84</v>
      </c>
      <c r="M11" s="45">
        <v>367</v>
      </c>
      <c r="N11" s="45">
        <v>424</v>
      </c>
      <c r="O11" s="45">
        <v>397</v>
      </c>
      <c r="P11" s="45">
        <v>380</v>
      </c>
      <c r="Q11" s="45">
        <v>353</v>
      </c>
      <c r="R11" s="45">
        <v>52</v>
      </c>
      <c r="S11" s="45">
        <v>236</v>
      </c>
      <c r="T11" s="45">
        <v>200</v>
      </c>
      <c r="U11" s="45">
        <v>285</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556</v>
      </c>
      <c r="J13" s="62">
        <v>621</v>
      </c>
      <c r="K13" s="62">
        <v>545</v>
      </c>
      <c r="L13" s="62">
        <v>84</v>
      </c>
      <c r="M13" s="25">
        <v>367</v>
      </c>
      <c r="N13" s="25">
        <v>423</v>
      </c>
      <c r="O13" s="25">
        <v>397</v>
      </c>
      <c r="P13" s="25">
        <v>380</v>
      </c>
      <c r="Q13" s="25">
        <v>353</v>
      </c>
      <c r="R13" s="25">
        <v>52</v>
      </c>
      <c r="S13" s="25">
        <v>236</v>
      </c>
      <c r="T13" s="25">
        <v>200</v>
      </c>
      <c r="U13" s="25">
        <v>284</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0.99866785079928955</v>
      </c>
    </row>
    <row r="14" spans="1:57" s="3" customFormat="1" ht="50.1" customHeight="1" thickTop="1" thickBot="1">
      <c r="A14" s="132"/>
      <c r="B14" s="134"/>
      <c r="C14" s="131"/>
      <c r="D14" s="135"/>
      <c r="E14" s="131"/>
      <c r="F14" s="136"/>
      <c r="G14" s="137"/>
      <c r="H14" s="27" t="str">
        <f>'PANEL DE CONTROL DISTRITAL'!H13</f>
        <v>Número de trámites aplicados</v>
      </c>
      <c r="I14" s="63">
        <v>560</v>
      </c>
      <c r="J14" s="63">
        <v>621</v>
      </c>
      <c r="K14" s="63">
        <v>545</v>
      </c>
      <c r="L14" s="63">
        <v>84</v>
      </c>
      <c r="M14" s="45">
        <v>367</v>
      </c>
      <c r="N14" s="45">
        <v>424</v>
      </c>
      <c r="O14" s="45">
        <v>397</v>
      </c>
      <c r="P14" s="45">
        <v>380</v>
      </c>
      <c r="Q14" s="45">
        <v>353</v>
      </c>
      <c r="R14" s="45">
        <v>52</v>
      </c>
      <c r="S14" s="45">
        <v>236</v>
      </c>
      <c r="T14" s="45">
        <v>200</v>
      </c>
      <c r="U14" s="45">
        <v>285</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560</v>
      </c>
      <c r="J16" s="62">
        <v>621</v>
      </c>
      <c r="K16" s="62">
        <v>545</v>
      </c>
      <c r="L16" s="62">
        <v>84</v>
      </c>
      <c r="M16" s="25">
        <v>367</v>
      </c>
      <c r="N16" s="25">
        <v>424</v>
      </c>
      <c r="O16" s="25">
        <v>397</v>
      </c>
      <c r="P16" s="25">
        <v>380</v>
      </c>
      <c r="Q16" s="25">
        <v>353</v>
      </c>
      <c r="R16" s="25">
        <v>52</v>
      </c>
      <c r="S16" s="25">
        <v>236</v>
      </c>
      <c r="T16" s="25">
        <v>200</v>
      </c>
      <c r="U16" s="25">
        <v>285</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560</v>
      </c>
      <c r="J17" s="63">
        <v>621</v>
      </c>
      <c r="K17" s="63">
        <v>545</v>
      </c>
      <c r="L17" s="63">
        <v>84</v>
      </c>
      <c r="M17" s="45">
        <v>367</v>
      </c>
      <c r="N17" s="45">
        <v>424</v>
      </c>
      <c r="O17" s="45">
        <v>397</v>
      </c>
      <c r="P17" s="45">
        <v>380</v>
      </c>
      <c r="Q17" s="45">
        <v>353</v>
      </c>
      <c r="R17" s="45">
        <v>52</v>
      </c>
      <c r="S17" s="45">
        <v>236</v>
      </c>
      <c r="T17" s="45">
        <v>200</v>
      </c>
      <c r="U17" s="45">
        <v>285</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1333</v>
      </c>
      <c r="J19" s="64">
        <v>3309</v>
      </c>
      <c r="K19" s="64">
        <v>1181</v>
      </c>
      <c r="L19" s="62">
        <v>185</v>
      </c>
      <c r="M19" s="25">
        <v>496</v>
      </c>
      <c r="N19" s="25">
        <v>418</v>
      </c>
      <c r="O19" s="25">
        <v>432</v>
      </c>
      <c r="P19" s="25">
        <v>377</v>
      </c>
      <c r="Q19" s="25">
        <v>341</v>
      </c>
      <c r="R19" s="25">
        <v>86</v>
      </c>
      <c r="S19" s="25">
        <v>270</v>
      </c>
      <c r="T19" s="25">
        <v>171</v>
      </c>
      <c r="U19" s="25">
        <v>306</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1333</v>
      </c>
      <c r="J20" s="65">
        <v>3309</v>
      </c>
      <c r="K20" s="65">
        <v>1181</v>
      </c>
      <c r="L20" s="63">
        <v>185</v>
      </c>
      <c r="M20" s="45">
        <v>496</v>
      </c>
      <c r="N20" s="45">
        <v>418</v>
      </c>
      <c r="O20" s="45">
        <v>432</v>
      </c>
      <c r="P20" s="45">
        <v>377</v>
      </c>
      <c r="Q20" s="45">
        <v>341</v>
      </c>
      <c r="R20" s="45">
        <v>86</v>
      </c>
      <c r="S20" s="45">
        <v>270</v>
      </c>
      <c r="T20" s="45">
        <v>171</v>
      </c>
      <c r="U20" s="45">
        <v>306</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1333</v>
      </c>
      <c r="J22" s="64">
        <v>3309</v>
      </c>
      <c r="K22" s="64">
        <v>1181</v>
      </c>
      <c r="L22" s="62">
        <v>185</v>
      </c>
      <c r="M22" s="25">
        <v>496</v>
      </c>
      <c r="N22" s="25">
        <v>418</v>
      </c>
      <c r="O22" s="25">
        <v>432</v>
      </c>
      <c r="P22" s="25">
        <v>377</v>
      </c>
      <c r="Q22" s="25">
        <v>341</v>
      </c>
      <c r="R22" s="25">
        <v>86</v>
      </c>
      <c r="S22" s="25">
        <v>270</v>
      </c>
      <c r="T22" s="25">
        <v>171</v>
      </c>
      <c r="U22" s="25">
        <v>306</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1333</v>
      </c>
      <c r="J23" s="65">
        <v>3309</v>
      </c>
      <c r="K23" s="65">
        <v>1181</v>
      </c>
      <c r="L23" s="63">
        <v>185</v>
      </c>
      <c r="M23" s="45">
        <v>496</v>
      </c>
      <c r="N23" s="45">
        <v>418</v>
      </c>
      <c r="O23" s="45">
        <v>432</v>
      </c>
      <c r="P23" s="45">
        <v>377</v>
      </c>
      <c r="Q23" s="45">
        <v>341</v>
      </c>
      <c r="R23" s="45">
        <v>86</v>
      </c>
      <c r="S23" s="45">
        <v>270</v>
      </c>
      <c r="T23" s="45">
        <v>171</v>
      </c>
      <c r="U23" s="45">
        <v>306</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1950</v>
      </c>
      <c r="J25" s="64">
        <v>2281</v>
      </c>
      <c r="K25" s="64">
        <v>1247</v>
      </c>
      <c r="L25" s="62">
        <v>526</v>
      </c>
      <c r="M25" s="25">
        <v>1131</v>
      </c>
      <c r="N25" s="25">
        <v>805</v>
      </c>
      <c r="O25" s="25">
        <v>674</v>
      </c>
      <c r="P25" s="25">
        <v>538</v>
      </c>
      <c r="Q25" s="25">
        <v>438</v>
      </c>
      <c r="R25" s="25">
        <v>76</v>
      </c>
      <c r="S25" s="25">
        <v>311</v>
      </c>
      <c r="T25" s="25">
        <v>269</v>
      </c>
      <c r="U25" s="25">
        <v>240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0.99933288859239489</v>
      </c>
    </row>
    <row r="26" spans="1:57" ht="50.1" customHeight="1" thickTop="1" thickBot="1">
      <c r="A26" s="132"/>
      <c r="B26" s="134"/>
      <c r="C26" s="131"/>
      <c r="D26" s="135"/>
      <c r="E26" s="131"/>
      <c r="F26" s="136"/>
      <c r="G26" s="137"/>
      <c r="H26" s="27" t="str">
        <f>'PANEL DE CONTROL DISTRITAL'!H25</f>
        <v xml:space="preserve"> Total de credenciales solicitadas</v>
      </c>
      <c r="I26" s="65">
        <v>1954</v>
      </c>
      <c r="J26" s="65">
        <v>2284</v>
      </c>
      <c r="K26" s="65">
        <v>1247</v>
      </c>
      <c r="L26" s="63">
        <v>526</v>
      </c>
      <c r="M26" s="45">
        <v>1131</v>
      </c>
      <c r="N26" s="45">
        <v>805</v>
      </c>
      <c r="O26" s="45">
        <v>674</v>
      </c>
      <c r="P26" s="45">
        <v>538</v>
      </c>
      <c r="Q26" s="45">
        <v>438</v>
      </c>
      <c r="R26" s="45">
        <v>76</v>
      </c>
      <c r="S26" s="45">
        <v>311</v>
      </c>
      <c r="T26" s="45">
        <v>269</v>
      </c>
      <c r="U26" s="45">
        <v>240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271" priority="15" operator="greaterThan">
      <formula>95%</formula>
    </cfRule>
    <cfRule type="cellIs" dxfId="270" priority="16" operator="greaterThanOrEqual">
      <formula>90%</formula>
    </cfRule>
    <cfRule type="cellIs" dxfId="269" priority="17" operator="lessThan">
      <formula>89.99%</formula>
    </cfRule>
  </conditionalFormatting>
  <conditionalFormatting sqref="AS13">
    <cfRule type="cellIs" dxfId="268" priority="12" operator="greaterThan">
      <formula>95%</formula>
    </cfRule>
    <cfRule type="cellIs" dxfId="267" priority="13" operator="greaterThanOrEqual">
      <formula>90%</formula>
    </cfRule>
    <cfRule type="cellIs" dxfId="266" priority="14" operator="lessThan">
      <formula>89.99%</formula>
    </cfRule>
  </conditionalFormatting>
  <conditionalFormatting sqref="AS16">
    <cfRule type="cellIs" dxfId="265" priority="9" operator="greaterThan">
      <formula>95%</formula>
    </cfRule>
    <cfRule type="cellIs" dxfId="264" priority="10" operator="greaterThanOrEqual">
      <formula>90%</formula>
    </cfRule>
    <cfRule type="cellIs" dxfId="263" priority="11" operator="lessThan">
      <formula>89.99%</formula>
    </cfRule>
  </conditionalFormatting>
  <conditionalFormatting sqref="AS19">
    <cfRule type="cellIs" dxfId="262" priority="6" operator="greaterThan">
      <formula>95%</formula>
    </cfRule>
    <cfRule type="cellIs" dxfId="261" priority="7" operator="greaterThanOrEqual">
      <formula>90%</formula>
    </cfRule>
    <cfRule type="cellIs" dxfId="260" priority="8" operator="lessThan">
      <formula>89.99%</formula>
    </cfRule>
  </conditionalFormatting>
  <conditionalFormatting sqref="AS22">
    <cfRule type="cellIs" dxfId="259" priority="1" operator="greaterThanOrEqual">
      <formula>100%</formula>
    </cfRule>
    <cfRule type="cellIs" dxfId="258" priority="2" operator="lessThan">
      <formula>99.99%</formula>
    </cfRule>
  </conditionalFormatting>
  <conditionalFormatting sqref="AS25">
    <cfRule type="cellIs" dxfId="257" priority="3" operator="greaterThan">
      <formula>95%</formula>
    </cfRule>
    <cfRule type="cellIs" dxfId="256" priority="4" operator="greaterThanOrEqual">
      <formula>90%</formula>
    </cfRule>
    <cfRule type="cellIs" dxfId="255" priority="5" operator="lessThan">
      <formula>89.99%</formula>
    </cfRule>
  </conditionalFormatting>
  <conditionalFormatting sqref="I21:AR21">
    <cfRule type="colorScale" priority="106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4A6E343E-35DF-4263-9716-5F8A0001E41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D7EA0-CC46-4C5E-BA17-395226031373}">
  <sheetPr>
    <tabColor rgb="FF972958"/>
  </sheetPr>
  <dimension ref="A1:BE48"/>
  <sheetViews>
    <sheetView showGridLines="0" topLeftCell="O1" zoomScale="85" zoomScaleNormal="85" workbookViewId="0">
      <selection activeCell="V26" sqref="V2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35</v>
      </c>
      <c r="F2" s="81" t="s">
        <v>90</v>
      </c>
      <c r="G2" s="81"/>
      <c r="H2" s="22">
        <v>153551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391</v>
      </c>
      <c r="J10" s="62">
        <v>368</v>
      </c>
      <c r="K10" s="62">
        <v>278</v>
      </c>
      <c r="L10" s="62">
        <v>42</v>
      </c>
      <c r="M10" s="25">
        <v>169</v>
      </c>
      <c r="N10" s="25">
        <v>225</v>
      </c>
      <c r="O10" s="25">
        <v>189</v>
      </c>
      <c r="P10" s="25">
        <v>156</v>
      </c>
      <c r="Q10" s="25">
        <v>126</v>
      </c>
      <c r="R10" s="25">
        <v>28</v>
      </c>
      <c r="S10" s="25">
        <v>98</v>
      </c>
      <c r="T10" s="25">
        <v>60</v>
      </c>
      <c r="U10" s="25">
        <v>112</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391</v>
      </c>
      <c r="J11" s="63">
        <v>368</v>
      </c>
      <c r="K11" s="63">
        <v>278</v>
      </c>
      <c r="L11" s="63">
        <v>42</v>
      </c>
      <c r="M11" s="45">
        <v>169</v>
      </c>
      <c r="N11" s="45">
        <v>225</v>
      </c>
      <c r="O11" s="45">
        <v>189</v>
      </c>
      <c r="P11" s="45">
        <v>156</v>
      </c>
      <c r="Q11" s="45">
        <v>126</v>
      </c>
      <c r="R11" s="45">
        <v>28</v>
      </c>
      <c r="S11" s="45">
        <v>98</v>
      </c>
      <c r="T11" s="45">
        <v>60</v>
      </c>
      <c r="U11" s="45">
        <v>112</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390</v>
      </c>
      <c r="J13" s="62">
        <v>368</v>
      </c>
      <c r="K13" s="62">
        <v>278</v>
      </c>
      <c r="L13" s="62">
        <v>42</v>
      </c>
      <c r="M13" s="25">
        <v>169</v>
      </c>
      <c r="N13" s="25">
        <v>225</v>
      </c>
      <c r="O13" s="25">
        <v>188</v>
      </c>
      <c r="P13" s="25">
        <v>156</v>
      </c>
      <c r="Q13" s="25">
        <v>126</v>
      </c>
      <c r="R13" s="25">
        <v>28</v>
      </c>
      <c r="S13" s="25">
        <v>98</v>
      </c>
      <c r="T13" s="25">
        <v>23</v>
      </c>
      <c r="U13" s="25">
        <v>112</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0.98260481712756464</v>
      </c>
    </row>
    <row r="14" spans="1:57" s="3" customFormat="1" ht="50.1" customHeight="1" thickTop="1" thickBot="1">
      <c r="A14" s="132"/>
      <c r="B14" s="134"/>
      <c r="C14" s="131"/>
      <c r="D14" s="135"/>
      <c r="E14" s="131"/>
      <c r="F14" s="136"/>
      <c r="G14" s="137"/>
      <c r="H14" s="27" t="str">
        <f>'PANEL DE CONTROL DISTRITAL'!H13</f>
        <v>Número de trámites aplicados</v>
      </c>
      <c r="I14" s="63">
        <v>391</v>
      </c>
      <c r="J14" s="63">
        <v>368</v>
      </c>
      <c r="K14" s="63">
        <v>278</v>
      </c>
      <c r="L14" s="63">
        <v>42</v>
      </c>
      <c r="M14" s="45">
        <v>169</v>
      </c>
      <c r="N14" s="45">
        <v>225</v>
      </c>
      <c r="O14" s="45">
        <v>189</v>
      </c>
      <c r="P14" s="45">
        <v>156</v>
      </c>
      <c r="Q14" s="45">
        <v>126</v>
      </c>
      <c r="R14" s="45">
        <v>28</v>
      </c>
      <c r="S14" s="45">
        <v>98</v>
      </c>
      <c r="T14" s="45">
        <v>60</v>
      </c>
      <c r="U14" s="45">
        <v>112</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391</v>
      </c>
      <c r="J16" s="62">
        <v>368</v>
      </c>
      <c r="K16" s="62">
        <v>278</v>
      </c>
      <c r="L16" s="62">
        <v>42</v>
      </c>
      <c r="M16" s="25">
        <v>169</v>
      </c>
      <c r="N16" s="25">
        <v>225</v>
      </c>
      <c r="O16" s="25">
        <v>189</v>
      </c>
      <c r="P16" s="25">
        <v>156</v>
      </c>
      <c r="Q16" s="25">
        <v>126</v>
      </c>
      <c r="R16" s="25">
        <v>28</v>
      </c>
      <c r="S16" s="25">
        <v>98</v>
      </c>
      <c r="T16" s="25">
        <v>60</v>
      </c>
      <c r="U16" s="25">
        <v>112</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391</v>
      </c>
      <c r="J17" s="63">
        <v>368</v>
      </c>
      <c r="K17" s="63">
        <v>278</v>
      </c>
      <c r="L17" s="63">
        <v>42</v>
      </c>
      <c r="M17" s="45">
        <v>169</v>
      </c>
      <c r="N17" s="45">
        <v>225</v>
      </c>
      <c r="O17" s="45">
        <v>189</v>
      </c>
      <c r="P17" s="45">
        <v>156</v>
      </c>
      <c r="Q17" s="45">
        <v>126</v>
      </c>
      <c r="R17" s="45">
        <v>28</v>
      </c>
      <c r="S17" s="45">
        <v>98</v>
      </c>
      <c r="T17" s="45">
        <v>60</v>
      </c>
      <c r="U17" s="45">
        <v>112</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969</v>
      </c>
      <c r="J19" s="64">
        <v>1688</v>
      </c>
      <c r="K19" s="62">
        <v>612</v>
      </c>
      <c r="L19" s="62">
        <v>207</v>
      </c>
      <c r="M19" s="25">
        <v>228</v>
      </c>
      <c r="N19" s="25">
        <v>191</v>
      </c>
      <c r="O19" s="25">
        <v>233</v>
      </c>
      <c r="P19" s="25">
        <v>111</v>
      </c>
      <c r="Q19" s="25">
        <v>156</v>
      </c>
      <c r="R19" s="25">
        <v>0</v>
      </c>
      <c r="S19" s="25">
        <v>121</v>
      </c>
      <c r="T19" s="25">
        <v>121</v>
      </c>
      <c r="U19" s="25">
        <v>86</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969</v>
      </c>
      <c r="J20" s="65">
        <v>1688</v>
      </c>
      <c r="K20" s="63">
        <v>612</v>
      </c>
      <c r="L20" s="63">
        <v>207</v>
      </c>
      <c r="M20" s="45">
        <v>228</v>
      </c>
      <c r="N20" s="45">
        <v>191</v>
      </c>
      <c r="O20" s="45">
        <v>233</v>
      </c>
      <c r="P20" s="45">
        <v>111</v>
      </c>
      <c r="Q20" s="45">
        <v>156</v>
      </c>
      <c r="R20" s="45">
        <v>0</v>
      </c>
      <c r="S20" s="45">
        <v>121</v>
      </c>
      <c r="T20" s="45">
        <v>121</v>
      </c>
      <c r="U20" s="45">
        <v>86</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1074</v>
      </c>
      <c r="J22" s="64">
        <v>1684</v>
      </c>
      <c r="K22" s="64">
        <v>1514</v>
      </c>
      <c r="L22" s="64">
        <v>1421</v>
      </c>
      <c r="M22" s="25">
        <v>989</v>
      </c>
      <c r="N22" s="25">
        <v>695</v>
      </c>
      <c r="O22" s="25">
        <v>572</v>
      </c>
      <c r="P22" s="25">
        <v>381</v>
      </c>
      <c r="Q22" s="25">
        <v>187</v>
      </c>
      <c r="R22" s="25">
        <v>151</v>
      </c>
      <c r="S22" s="25">
        <v>164</v>
      </c>
      <c r="T22" s="25">
        <v>207</v>
      </c>
      <c r="U22" s="25">
        <v>179</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1074</v>
      </c>
      <c r="J23" s="65">
        <v>1684</v>
      </c>
      <c r="K23" s="65">
        <v>1514</v>
      </c>
      <c r="L23" s="65">
        <v>1421</v>
      </c>
      <c r="M23" s="45">
        <v>989</v>
      </c>
      <c r="N23" s="45">
        <v>695</v>
      </c>
      <c r="O23" s="45">
        <v>572</v>
      </c>
      <c r="P23" s="45">
        <v>381</v>
      </c>
      <c r="Q23" s="45">
        <v>187</v>
      </c>
      <c r="R23" s="45">
        <v>151</v>
      </c>
      <c r="S23" s="45">
        <v>164</v>
      </c>
      <c r="T23" s="45">
        <v>207</v>
      </c>
      <c r="U23" s="45">
        <v>179</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15"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766</v>
      </c>
      <c r="J25" s="64">
        <v>1078</v>
      </c>
      <c r="K25" s="62">
        <v>782</v>
      </c>
      <c r="L25" s="62">
        <v>291</v>
      </c>
      <c r="M25" s="25">
        <v>660</v>
      </c>
      <c r="N25" s="25">
        <v>441</v>
      </c>
      <c r="O25" s="25">
        <v>357</v>
      </c>
      <c r="P25" s="25">
        <v>302</v>
      </c>
      <c r="Q25" s="25">
        <v>180</v>
      </c>
      <c r="R25" s="25">
        <v>36</v>
      </c>
      <c r="S25" s="25">
        <v>108</v>
      </c>
      <c r="T25" s="25">
        <v>78</v>
      </c>
      <c r="U25" s="25">
        <v>114</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766</v>
      </c>
      <c r="J26" s="65">
        <v>1078</v>
      </c>
      <c r="K26" s="63">
        <v>782</v>
      </c>
      <c r="L26" s="63">
        <v>291</v>
      </c>
      <c r="M26" s="45">
        <v>660</v>
      </c>
      <c r="N26" s="45">
        <v>441</v>
      </c>
      <c r="O26" s="45">
        <v>357</v>
      </c>
      <c r="P26" s="45">
        <v>302</v>
      </c>
      <c r="Q26" s="45">
        <v>180</v>
      </c>
      <c r="R26" s="45">
        <v>36</v>
      </c>
      <c r="S26" s="45">
        <v>108</v>
      </c>
      <c r="T26" s="45">
        <v>78</v>
      </c>
      <c r="U26" s="45">
        <v>114</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28.5"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254" priority="15" operator="greaterThan">
      <formula>95%</formula>
    </cfRule>
    <cfRule type="cellIs" dxfId="253" priority="16" operator="greaterThanOrEqual">
      <formula>90%</formula>
    </cfRule>
    <cfRule type="cellIs" dxfId="252" priority="17" operator="lessThan">
      <formula>89.99%</formula>
    </cfRule>
  </conditionalFormatting>
  <conditionalFormatting sqref="AS13">
    <cfRule type="cellIs" dxfId="251" priority="12" operator="greaterThan">
      <formula>95%</formula>
    </cfRule>
    <cfRule type="cellIs" dxfId="250" priority="13" operator="greaterThanOrEqual">
      <formula>90%</formula>
    </cfRule>
    <cfRule type="cellIs" dxfId="249" priority="14" operator="lessThan">
      <formula>89.99%</formula>
    </cfRule>
  </conditionalFormatting>
  <conditionalFormatting sqref="AS16">
    <cfRule type="cellIs" dxfId="248" priority="9" operator="greaterThan">
      <formula>95%</formula>
    </cfRule>
    <cfRule type="cellIs" dxfId="247" priority="10" operator="greaterThanOrEqual">
      <formula>90%</formula>
    </cfRule>
    <cfRule type="cellIs" dxfId="246" priority="11" operator="lessThan">
      <formula>89.99%</formula>
    </cfRule>
  </conditionalFormatting>
  <conditionalFormatting sqref="AS19">
    <cfRule type="cellIs" dxfId="245" priority="6" operator="greaterThan">
      <formula>95%</formula>
    </cfRule>
    <cfRule type="cellIs" dxfId="244" priority="7" operator="greaterThanOrEqual">
      <formula>90%</formula>
    </cfRule>
    <cfRule type="cellIs" dxfId="243" priority="8" operator="lessThan">
      <formula>89.99%</formula>
    </cfRule>
  </conditionalFormatting>
  <conditionalFormatting sqref="AS22">
    <cfRule type="cellIs" dxfId="242" priority="1" operator="greaterThanOrEqual">
      <formula>100%</formula>
    </cfRule>
    <cfRule type="cellIs" dxfId="241" priority="2" operator="lessThan">
      <formula>99.99%</formula>
    </cfRule>
  </conditionalFormatting>
  <conditionalFormatting sqref="AS25">
    <cfRule type="cellIs" dxfId="240" priority="3" operator="greaterThan">
      <formula>95%</formula>
    </cfRule>
    <cfRule type="cellIs" dxfId="239" priority="4" operator="greaterThanOrEqual">
      <formula>90%</formula>
    </cfRule>
    <cfRule type="cellIs" dxfId="238" priority="5" operator="lessThan">
      <formula>89.99%</formula>
    </cfRule>
  </conditionalFormatting>
  <conditionalFormatting sqref="I21:AR21">
    <cfRule type="colorScale" priority="106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7008B326-1444-4DDA-8BC5-78F2AA4FF209}"/>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F3D315-96DA-41F9-9982-39589C180EC5}">
  <sheetPr>
    <tabColor rgb="FF972958"/>
  </sheetPr>
  <dimension ref="A1:BE48"/>
  <sheetViews>
    <sheetView showGridLines="0" topLeftCell="AN1" zoomScale="85" zoomScaleNormal="85" workbookViewId="0">
      <selection activeCell="U16" sqref="U1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35</v>
      </c>
      <c r="F2" s="81" t="s">
        <v>90</v>
      </c>
      <c r="G2" s="81"/>
      <c r="H2" s="22">
        <v>153552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350</v>
      </c>
      <c r="J10" s="62">
        <v>432</v>
      </c>
      <c r="K10" s="62">
        <v>366</v>
      </c>
      <c r="L10" s="62">
        <v>56</v>
      </c>
      <c r="M10" s="25">
        <v>252</v>
      </c>
      <c r="N10" s="25">
        <v>239</v>
      </c>
      <c r="O10" s="25">
        <v>237</v>
      </c>
      <c r="P10" s="25">
        <v>226</v>
      </c>
      <c r="Q10" s="25">
        <v>170</v>
      </c>
      <c r="R10" s="25">
        <v>28</v>
      </c>
      <c r="S10" s="25">
        <v>106</v>
      </c>
      <c r="T10" s="25">
        <v>92</v>
      </c>
      <c r="U10" s="25">
        <v>141</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350</v>
      </c>
      <c r="J11" s="63">
        <v>432</v>
      </c>
      <c r="K11" s="63">
        <v>366</v>
      </c>
      <c r="L11" s="63">
        <v>56</v>
      </c>
      <c r="M11" s="45">
        <v>252</v>
      </c>
      <c r="N11" s="45">
        <v>239</v>
      </c>
      <c r="O11" s="45">
        <v>237</v>
      </c>
      <c r="P11" s="45">
        <v>226</v>
      </c>
      <c r="Q11" s="45">
        <v>170</v>
      </c>
      <c r="R11" s="45">
        <v>28</v>
      </c>
      <c r="S11" s="45">
        <v>106</v>
      </c>
      <c r="T11" s="45">
        <v>92</v>
      </c>
      <c r="U11" s="45">
        <v>141</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350</v>
      </c>
      <c r="J13" s="62">
        <v>432</v>
      </c>
      <c r="K13" s="62">
        <v>365</v>
      </c>
      <c r="L13" s="62">
        <v>56</v>
      </c>
      <c r="M13" s="25">
        <v>252</v>
      </c>
      <c r="N13" s="25">
        <v>239</v>
      </c>
      <c r="O13" s="25">
        <v>237</v>
      </c>
      <c r="P13" s="25">
        <v>226</v>
      </c>
      <c r="Q13" s="25">
        <v>128</v>
      </c>
      <c r="R13" s="25">
        <v>28</v>
      </c>
      <c r="S13" s="25">
        <v>106</v>
      </c>
      <c r="T13" s="25">
        <v>92</v>
      </c>
      <c r="U13" s="25">
        <v>141</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0.98404452690166977</v>
      </c>
    </row>
    <row r="14" spans="1:57" s="3" customFormat="1" ht="50.1" customHeight="1" thickTop="1" thickBot="1">
      <c r="A14" s="132"/>
      <c r="B14" s="134"/>
      <c r="C14" s="131"/>
      <c r="D14" s="135"/>
      <c r="E14" s="131"/>
      <c r="F14" s="136"/>
      <c r="G14" s="137"/>
      <c r="H14" s="27" t="str">
        <f>'PANEL DE CONTROL DISTRITAL'!H13</f>
        <v>Número de trámites aplicados</v>
      </c>
      <c r="I14" s="63">
        <v>350</v>
      </c>
      <c r="J14" s="63">
        <v>432</v>
      </c>
      <c r="K14" s="63">
        <v>366</v>
      </c>
      <c r="L14" s="63">
        <v>56</v>
      </c>
      <c r="M14" s="45">
        <v>252</v>
      </c>
      <c r="N14" s="45">
        <v>239</v>
      </c>
      <c r="O14" s="45">
        <v>237</v>
      </c>
      <c r="P14" s="45">
        <v>226</v>
      </c>
      <c r="Q14" s="45">
        <v>170</v>
      </c>
      <c r="R14" s="45">
        <v>28</v>
      </c>
      <c r="S14" s="45">
        <v>106</v>
      </c>
      <c r="T14" s="45">
        <v>92</v>
      </c>
      <c r="U14" s="45">
        <v>141</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350</v>
      </c>
      <c r="J16" s="62">
        <v>432</v>
      </c>
      <c r="K16" s="62">
        <v>366</v>
      </c>
      <c r="L16" s="62">
        <v>56</v>
      </c>
      <c r="M16" s="25">
        <v>252</v>
      </c>
      <c r="N16" s="25">
        <v>239</v>
      </c>
      <c r="O16" s="25">
        <v>237</v>
      </c>
      <c r="P16" s="25">
        <v>226</v>
      </c>
      <c r="Q16" s="25">
        <v>170</v>
      </c>
      <c r="R16" s="25">
        <v>28</v>
      </c>
      <c r="S16" s="25">
        <v>106</v>
      </c>
      <c r="T16" s="25">
        <v>92</v>
      </c>
      <c r="U16" s="25">
        <v>141</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350</v>
      </c>
      <c r="J17" s="63">
        <v>432</v>
      </c>
      <c r="K17" s="63">
        <v>366</v>
      </c>
      <c r="L17" s="63">
        <v>56</v>
      </c>
      <c r="M17" s="45">
        <v>252</v>
      </c>
      <c r="N17" s="45">
        <v>239</v>
      </c>
      <c r="O17" s="45">
        <v>237</v>
      </c>
      <c r="P17" s="45">
        <v>226</v>
      </c>
      <c r="Q17" s="45">
        <v>170</v>
      </c>
      <c r="R17" s="45">
        <v>28</v>
      </c>
      <c r="S17" s="45">
        <v>106</v>
      </c>
      <c r="T17" s="45">
        <v>92</v>
      </c>
      <c r="U17" s="45">
        <v>141</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284</v>
      </c>
      <c r="J19" s="64">
        <v>1653</v>
      </c>
      <c r="K19" s="64">
        <v>1107</v>
      </c>
      <c r="L19" s="62">
        <v>0</v>
      </c>
      <c r="M19" s="25">
        <v>462</v>
      </c>
      <c r="N19" s="25">
        <v>168</v>
      </c>
      <c r="O19" s="25">
        <v>338</v>
      </c>
      <c r="P19" s="25">
        <v>147</v>
      </c>
      <c r="Q19" s="25">
        <v>251</v>
      </c>
      <c r="R19" s="25">
        <v>0</v>
      </c>
      <c r="S19" s="25">
        <v>41</v>
      </c>
      <c r="T19" s="25">
        <v>214</v>
      </c>
      <c r="U19" s="25">
        <v>87</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284</v>
      </c>
      <c r="J20" s="65">
        <v>1653</v>
      </c>
      <c r="K20" s="65">
        <v>1107</v>
      </c>
      <c r="L20" s="63">
        <v>0</v>
      </c>
      <c r="M20" s="45">
        <v>462</v>
      </c>
      <c r="N20" s="45">
        <v>168</v>
      </c>
      <c r="O20" s="45">
        <v>338</v>
      </c>
      <c r="P20" s="45">
        <v>147</v>
      </c>
      <c r="Q20" s="45">
        <v>251</v>
      </c>
      <c r="R20" s="45">
        <v>0</v>
      </c>
      <c r="S20" s="45">
        <v>41</v>
      </c>
      <c r="T20" s="45">
        <v>214</v>
      </c>
      <c r="U20" s="45">
        <v>87</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655</v>
      </c>
      <c r="J22" s="64">
        <v>1332</v>
      </c>
      <c r="K22" s="64">
        <v>1838</v>
      </c>
      <c r="L22" s="64">
        <v>1445</v>
      </c>
      <c r="M22" s="25">
        <v>1102</v>
      </c>
      <c r="N22" s="25">
        <v>694</v>
      </c>
      <c r="O22" s="25">
        <v>665</v>
      </c>
      <c r="P22" s="25">
        <v>476</v>
      </c>
      <c r="Q22" s="25">
        <v>304</v>
      </c>
      <c r="R22" s="25">
        <v>255</v>
      </c>
      <c r="S22" s="25">
        <v>149</v>
      </c>
      <c r="T22" s="25">
        <v>283</v>
      </c>
      <c r="U22" s="25">
        <v>226</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655</v>
      </c>
      <c r="J23" s="65">
        <v>1332</v>
      </c>
      <c r="K23" s="65">
        <v>1838</v>
      </c>
      <c r="L23" s="65">
        <v>1445</v>
      </c>
      <c r="M23" s="45">
        <v>1102</v>
      </c>
      <c r="N23" s="45">
        <v>694</v>
      </c>
      <c r="O23" s="45">
        <v>665</v>
      </c>
      <c r="P23" s="45">
        <v>476</v>
      </c>
      <c r="Q23" s="45">
        <v>304</v>
      </c>
      <c r="R23" s="45">
        <v>255</v>
      </c>
      <c r="S23" s="45">
        <v>149</v>
      </c>
      <c r="T23" s="45">
        <v>283</v>
      </c>
      <c r="U23" s="45">
        <v>226</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15"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739</v>
      </c>
      <c r="J25" s="62">
        <v>976</v>
      </c>
      <c r="K25" s="62">
        <v>593</v>
      </c>
      <c r="L25" s="62">
        <v>393</v>
      </c>
      <c r="M25" s="25">
        <v>805</v>
      </c>
      <c r="N25" s="25">
        <v>523</v>
      </c>
      <c r="O25" s="25">
        <v>373</v>
      </c>
      <c r="P25" s="25">
        <v>336</v>
      </c>
      <c r="Q25" s="25">
        <v>272</v>
      </c>
      <c r="R25" s="25">
        <v>49</v>
      </c>
      <c r="S25" s="25">
        <v>147</v>
      </c>
      <c r="T25" s="25">
        <v>80</v>
      </c>
      <c r="U25" s="25">
        <v>144</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739</v>
      </c>
      <c r="J26" s="63">
        <v>976</v>
      </c>
      <c r="K26" s="63">
        <v>593</v>
      </c>
      <c r="L26" s="63">
        <v>393</v>
      </c>
      <c r="M26" s="45">
        <v>805</v>
      </c>
      <c r="N26" s="45">
        <v>523</v>
      </c>
      <c r="O26" s="45">
        <v>373</v>
      </c>
      <c r="P26" s="45">
        <v>336</v>
      </c>
      <c r="Q26" s="45">
        <v>272</v>
      </c>
      <c r="R26" s="45">
        <v>49</v>
      </c>
      <c r="S26" s="45">
        <v>147</v>
      </c>
      <c r="T26" s="45">
        <v>80</v>
      </c>
      <c r="U26" s="45">
        <v>144</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28.5"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237" priority="15" operator="greaterThan">
      <formula>95%</formula>
    </cfRule>
    <cfRule type="cellIs" dxfId="236" priority="16" operator="greaterThanOrEqual">
      <formula>90%</formula>
    </cfRule>
    <cfRule type="cellIs" dxfId="235" priority="17" operator="lessThan">
      <formula>89.99%</formula>
    </cfRule>
  </conditionalFormatting>
  <conditionalFormatting sqref="AS13">
    <cfRule type="cellIs" dxfId="234" priority="12" operator="greaterThan">
      <formula>95%</formula>
    </cfRule>
    <cfRule type="cellIs" dxfId="233" priority="13" operator="greaterThanOrEqual">
      <formula>90%</formula>
    </cfRule>
    <cfRule type="cellIs" dxfId="232" priority="14" operator="lessThan">
      <formula>89.99%</formula>
    </cfRule>
  </conditionalFormatting>
  <conditionalFormatting sqref="AS16">
    <cfRule type="cellIs" dxfId="231" priority="9" operator="greaterThan">
      <formula>95%</formula>
    </cfRule>
    <cfRule type="cellIs" dxfId="230" priority="10" operator="greaterThanOrEqual">
      <formula>90%</formula>
    </cfRule>
    <cfRule type="cellIs" dxfId="229" priority="11" operator="lessThan">
      <formula>89.99%</formula>
    </cfRule>
  </conditionalFormatting>
  <conditionalFormatting sqref="AS19">
    <cfRule type="cellIs" dxfId="228" priority="6" operator="greaterThan">
      <formula>95%</formula>
    </cfRule>
    <cfRule type="cellIs" dxfId="227" priority="7" operator="greaterThanOrEqual">
      <formula>90%</formula>
    </cfRule>
    <cfRule type="cellIs" dxfId="226" priority="8" operator="lessThan">
      <formula>89.99%</formula>
    </cfRule>
  </conditionalFormatting>
  <conditionalFormatting sqref="AS22">
    <cfRule type="cellIs" dxfId="225" priority="1" operator="greaterThanOrEqual">
      <formula>100%</formula>
    </cfRule>
    <cfRule type="cellIs" dxfId="224" priority="2" operator="lessThan">
      <formula>99.99%</formula>
    </cfRule>
  </conditionalFormatting>
  <conditionalFormatting sqref="AS25">
    <cfRule type="cellIs" dxfId="223" priority="3" operator="greaterThan">
      <formula>95%</formula>
    </cfRule>
    <cfRule type="cellIs" dxfId="222" priority="4" operator="greaterThanOrEqual">
      <formula>90%</formula>
    </cfRule>
    <cfRule type="cellIs" dxfId="221" priority="5" operator="lessThan">
      <formula>89.99%</formula>
    </cfRule>
  </conditionalFormatting>
  <conditionalFormatting sqref="I21:AR21">
    <cfRule type="colorScale" priority="106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8A4B803E-3471-48B3-A279-D806F23AA7EF}"/>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1B78EA-BA6E-481E-8B18-78BAEFE49C1C}">
  <sheetPr>
    <tabColor rgb="FF972958"/>
  </sheetPr>
  <dimension ref="A1:BE48"/>
  <sheetViews>
    <sheetView showGridLines="0" topLeftCell="O3" zoomScale="85" zoomScaleNormal="85" workbookViewId="0">
      <selection activeCell="A24" sqref="A24:AS2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35</v>
      </c>
      <c r="F2" s="81" t="s">
        <v>90</v>
      </c>
      <c r="G2" s="81"/>
      <c r="H2" s="22">
        <v>153553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269</v>
      </c>
      <c r="J10" s="62">
        <v>149</v>
      </c>
      <c r="K10" s="62">
        <v>95</v>
      </c>
      <c r="L10" s="62">
        <v>17</v>
      </c>
      <c r="M10" s="25">
        <v>2</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269</v>
      </c>
      <c r="J11" s="63">
        <v>149</v>
      </c>
      <c r="K11" s="63">
        <v>95</v>
      </c>
      <c r="L11" s="63">
        <v>17</v>
      </c>
      <c r="M11" s="45">
        <v>2</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269</v>
      </c>
      <c r="J13" s="62">
        <v>149</v>
      </c>
      <c r="K13" s="62">
        <v>95</v>
      </c>
      <c r="L13" s="62">
        <v>17</v>
      </c>
      <c r="M13" s="25">
        <v>2</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269</v>
      </c>
      <c r="J14" s="63">
        <v>149</v>
      </c>
      <c r="K14" s="63">
        <v>95</v>
      </c>
      <c r="L14" s="63">
        <v>17</v>
      </c>
      <c r="M14" s="45">
        <v>2</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269</v>
      </c>
      <c r="J16" s="62">
        <v>149</v>
      </c>
      <c r="K16" s="62">
        <v>95</v>
      </c>
      <c r="L16" s="62">
        <v>17</v>
      </c>
      <c r="M16" s="25">
        <v>2</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269</v>
      </c>
      <c r="J17" s="63">
        <v>149</v>
      </c>
      <c r="K17" s="63">
        <v>95</v>
      </c>
      <c r="L17" s="63">
        <v>17</v>
      </c>
      <c r="M17" s="45">
        <v>2</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390</v>
      </c>
      <c r="J19" s="62">
        <v>716</v>
      </c>
      <c r="K19" s="62">
        <v>342</v>
      </c>
      <c r="L19" s="62">
        <v>96</v>
      </c>
      <c r="M19" s="25">
        <v>28</v>
      </c>
      <c r="N19" s="25">
        <v>6</v>
      </c>
      <c r="O19" s="25">
        <v>0</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390</v>
      </c>
      <c r="J20" s="63">
        <v>716</v>
      </c>
      <c r="K20" s="63">
        <v>342</v>
      </c>
      <c r="L20" s="63">
        <v>96</v>
      </c>
      <c r="M20" s="45">
        <v>28</v>
      </c>
      <c r="N20" s="45">
        <v>6</v>
      </c>
      <c r="O20" s="45">
        <v>0</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866</v>
      </c>
      <c r="J22" s="64">
        <v>1188</v>
      </c>
      <c r="K22" s="64">
        <v>1299</v>
      </c>
      <c r="L22" s="64">
        <v>1257</v>
      </c>
      <c r="M22" s="25">
        <v>1040</v>
      </c>
      <c r="N22" s="25">
        <v>445</v>
      </c>
      <c r="O22" s="25">
        <v>241</v>
      </c>
      <c r="P22" s="25">
        <v>112</v>
      </c>
      <c r="Q22" s="25">
        <v>15</v>
      </c>
      <c r="R22" s="25">
        <v>15</v>
      </c>
      <c r="S22" s="25">
        <v>15</v>
      </c>
      <c r="T22" s="25">
        <v>14</v>
      </c>
      <c r="U22" s="25">
        <v>14</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866</v>
      </c>
      <c r="J23" s="65">
        <v>1188</v>
      </c>
      <c r="K23" s="65">
        <v>1299</v>
      </c>
      <c r="L23" s="65">
        <v>1257</v>
      </c>
      <c r="M23" s="45">
        <v>1040</v>
      </c>
      <c r="N23" s="45">
        <v>445</v>
      </c>
      <c r="O23" s="45">
        <v>241</v>
      </c>
      <c r="P23" s="45">
        <v>112</v>
      </c>
      <c r="Q23" s="45">
        <v>15</v>
      </c>
      <c r="R23" s="45">
        <v>15</v>
      </c>
      <c r="S23" s="45">
        <v>15</v>
      </c>
      <c r="T23" s="45">
        <v>14</v>
      </c>
      <c r="U23" s="45">
        <v>14</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15"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94</v>
      </c>
      <c r="J25" s="62">
        <v>394</v>
      </c>
      <c r="K25" s="62">
        <v>231</v>
      </c>
      <c r="L25" s="62">
        <v>131</v>
      </c>
      <c r="M25" s="25">
        <v>245</v>
      </c>
      <c r="N25" s="25">
        <v>601</v>
      </c>
      <c r="O25" s="25">
        <v>170</v>
      </c>
      <c r="P25" s="25">
        <v>129</v>
      </c>
      <c r="Q25" s="25">
        <v>19</v>
      </c>
      <c r="R25" s="25">
        <v>0</v>
      </c>
      <c r="S25" s="25">
        <v>0</v>
      </c>
      <c r="T25" s="25">
        <v>1</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94</v>
      </c>
      <c r="J26" s="63">
        <v>394</v>
      </c>
      <c r="K26" s="63">
        <v>231</v>
      </c>
      <c r="L26" s="63">
        <v>131</v>
      </c>
      <c r="M26" s="45">
        <v>245</v>
      </c>
      <c r="N26" s="45">
        <v>601</v>
      </c>
      <c r="O26" s="45">
        <v>170</v>
      </c>
      <c r="P26" s="45">
        <v>129</v>
      </c>
      <c r="Q26" s="45">
        <v>19</v>
      </c>
      <c r="R26" s="45">
        <v>0</v>
      </c>
      <c r="S26" s="45">
        <v>0</v>
      </c>
      <c r="T26" s="45">
        <v>1</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28.5"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220" priority="15" operator="greaterThan">
      <formula>95%</formula>
    </cfRule>
    <cfRule type="cellIs" dxfId="219" priority="16" operator="greaterThanOrEqual">
      <formula>90%</formula>
    </cfRule>
    <cfRule type="cellIs" dxfId="218" priority="17" operator="lessThan">
      <formula>89.99%</formula>
    </cfRule>
  </conditionalFormatting>
  <conditionalFormatting sqref="AS13">
    <cfRule type="cellIs" dxfId="217" priority="12" operator="greaterThan">
      <formula>95%</formula>
    </cfRule>
    <cfRule type="cellIs" dxfId="216" priority="13" operator="greaterThanOrEqual">
      <formula>90%</formula>
    </cfRule>
    <cfRule type="cellIs" dxfId="215" priority="14" operator="lessThan">
      <formula>89.99%</formula>
    </cfRule>
  </conditionalFormatting>
  <conditionalFormatting sqref="AS16">
    <cfRule type="cellIs" dxfId="214" priority="9" operator="greaterThan">
      <formula>95%</formula>
    </cfRule>
    <cfRule type="cellIs" dxfId="213" priority="10" operator="greaterThanOrEqual">
      <formula>90%</formula>
    </cfRule>
    <cfRule type="cellIs" dxfId="212" priority="11" operator="lessThan">
      <formula>89.99%</formula>
    </cfRule>
  </conditionalFormatting>
  <conditionalFormatting sqref="AS19">
    <cfRule type="cellIs" dxfId="211" priority="6" operator="greaterThan">
      <formula>95%</formula>
    </cfRule>
    <cfRule type="cellIs" dxfId="210" priority="7" operator="greaterThanOrEqual">
      <formula>90%</formula>
    </cfRule>
    <cfRule type="cellIs" dxfId="209" priority="8" operator="lessThan">
      <formula>89.99%</formula>
    </cfRule>
  </conditionalFormatting>
  <conditionalFormatting sqref="AS22">
    <cfRule type="cellIs" dxfId="208" priority="1" operator="greaterThanOrEqual">
      <formula>100%</formula>
    </cfRule>
    <cfRule type="cellIs" dxfId="207" priority="2" operator="lessThan">
      <formula>99.99%</formula>
    </cfRule>
  </conditionalFormatting>
  <conditionalFormatting sqref="AS25">
    <cfRule type="cellIs" dxfId="206" priority="3" operator="greaterThan">
      <formula>95%</formula>
    </cfRule>
    <cfRule type="cellIs" dxfId="205" priority="4" operator="greaterThanOrEqual">
      <formula>90%</formula>
    </cfRule>
    <cfRule type="cellIs" dxfId="204" priority="5" operator="lessThan">
      <formula>89.99%</formula>
    </cfRule>
  </conditionalFormatting>
  <conditionalFormatting sqref="I21:AR21">
    <cfRule type="colorScale" priority="106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53301CA6-D897-4095-9ECE-83F6E00AEFB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E78DDA-9FEF-4B95-B1CB-F9E49CAF8B04}">
  <sheetPr>
    <tabColor rgb="FF002060"/>
  </sheetPr>
  <dimension ref="A1:BE48"/>
  <sheetViews>
    <sheetView showGridLines="0" topLeftCell="AK19" zoomScale="70" zoomScaleNormal="70" workbookViewId="0">
      <selection activeCell="T13" sqref="T13"/>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36</v>
      </c>
      <c r="F2" s="81" t="s">
        <v>90</v>
      </c>
      <c r="G2" s="81"/>
      <c r="H2" s="22">
        <v>153651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335</v>
      </c>
      <c r="J10" s="62">
        <v>375</v>
      </c>
      <c r="K10" s="62">
        <v>227</v>
      </c>
      <c r="L10" s="62">
        <v>39</v>
      </c>
      <c r="M10" s="25">
        <v>119</v>
      </c>
      <c r="N10" s="25">
        <v>122</v>
      </c>
      <c r="O10" s="25">
        <v>149</v>
      </c>
      <c r="P10" s="25">
        <v>100</v>
      </c>
      <c r="Q10" s="62">
        <v>80</v>
      </c>
      <c r="R10" s="66">
        <v>17</v>
      </c>
      <c r="S10" s="25">
        <v>53</v>
      </c>
      <c r="T10" s="25">
        <v>55</v>
      </c>
      <c r="U10" s="25">
        <v>75</v>
      </c>
      <c r="V10" s="25">
        <v>55</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63">
        <v>335</v>
      </c>
      <c r="J11" s="63">
        <v>375</v>
      </c>
      <c r="K11" s="63">
        <v>227</v>
      </c>
      <c r="L11" s="63">
        <v>39</v>
      </c>
      <c r="M11" s="45">
        <v>119</v>
      </c>
      <c r="N11" s="45">
        <v>122</v>
      </c>
      <c r="O11" s="45">
        <v>149</v>
      </c>
      <c r="P11" s="45">
        <v>100</v>
      </c>
      <c r="Q11" s="71">
        <v>80</v>
      </c>
      <c r="R11" s="67">
        <v>17</v>
      </c>
      <c r="S11" s="45">
        <v>53</v>
      </c>
      <c r="T11" s="45">
        <v>55</v>
      </c>
      <c r="U11" s="45">
        <v>75</v>
      </c>
      <c r="V11" s="45">
        <v>55</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325</v>
      </c>
      <c r="J13" s="66">
        <v>360</v>
      </c>
      <c r="K13" s="66">
        <v>226</v>
      </c>
      <c r="L13" s="66">
        <v>39</v>
      </c>
      <c r="M13" s="25">
        <v>118</v>
      </c>
      <c r="N13" s="25">
        <v>121</v>
      </c>
      <c r="O13" s="25">
        <v>149</v>
      </c>
      <c r="P13" s="25">
        <v>100</v>
      </c>
      <c r="Q13" s="62">
        <v>79</v>
      </c>
      <c r="R13" s="66">
        <v>17</v>
      </c>
      <c r="S13" s="25">
        <v>53</v>
      </c>
      <c r="T13" s="25">
        <v>55</v>
      </c>
      <c r="U13" s="25">
        <v>74</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0.9528039977790117</v>
      </c>
    </row>
    <row r="14" spans="1:57" s="3" customFormat="1" ht="50.1" customHeight="1">
      <c r="A14" s="132"/>
      <c r="B14" s="134"/>
      <c r="C14" s="131"/>
      <c r="D14" s="135"/>
      <c r="E14" s="131"/>
      <c r="F14" s="136"/>
      <c r="G14" s="137"/>
      <c r="H14" s="27" t="str">
        <f>'PANEL DE CONTROL DISTRITAL'!H13</f>
        <v>Número de trámites aplicados</v>
      </c>
      <c r="I14" s="63">
        <v>335</v>
      </c>
      <c r="J14" s="63">
        <v>375</v>
      </c>
      <c r="K14" s="63">
        <v>227</v>
      </c>
      <c r="L14" s="63">
        <v>39</v>
      </c>
      <c r="M14" s="45">
        <v>119</v>
      </c>
      <c r="N14" s="45">
        <v>122</v>
      </c>
      <c r="O14" s="45">
        <v>149</v>
      </c>
      <c r="P14" s="45">
        <v>100</v>
      </c>
      <c r="Q14" s="71">
        <v>80</v>
      </c>
      <c r="R14" s="67">
        <v>17</v>
      </c>
      <c r="S14" s="45">
        <v>53</v>
      </c>
      <c r="T14" s="45">
        <v>55</v>
      </c>
      <c r="U14" s="45">
        <v>75</v>
      </c>
      <c r="V14" s="45">
        <v>55</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335</v>
      </c>
      <c r="J16" s="62">
        <v>375</v>
      </c>
      <c r="K16" s="62">
        <v>227</v>
      </c>
      <c r="L16" s="62">
        <v>39</v>
      </c>
      <c r="M16" s="25">
        <v>119</v>
      </c>
      <c r="N16" s="25">
        <v>122</v>
      </c>
      <c r="O16" s="25">
        <v>149</v>
      </c>
      <c r="P16" s="25">
        <v>100</v>
      </c>
      <c r="Q16" s="62">
        <v>80</v>
      </c>
      <c r="R16" s="66">
        <v>17</v>
      </c>
      <c r="S16" s="25">
        <v>53</v>
      </c>
      <c r="T16" s="25">
        <v>55</v>
      </c>
      <c r="U16" s="25">
        <v>75</v>
      </c>
      <c r="V16" s="25">
        <v>55</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63">
        <v>335</v>
      </c>
      <c r="J17" s="63">
        <v>375</v>
      </c>
      <c r="K17" s="63">
        <v>227</v>
      </c>
      <c r="L17" s="63">
        <v>39</v>
      </c>
      <c r="M17" s="45">
        <v>119</v>
      </c>
      <c r="N17" s="45">
        <v>122</v>
      </c>
      <c r="O17" s="45">
        <v>149</v>
      </c>
      <c r="P17" s="45">
        <v>100</v>
      </c>
      <c r="Q17" s="71">
        <v>80</v>
      </c>
      <c r="R17" s="67">
        <v>17</v>
      </c>
      <c r="S17" s="45">
        <v>53</v>
      </c>
      <c r="T17" s="45">
        <v>55</v>
      </c>
      <c r="U17" s="45">
        <v>75</v>
      </c>
      <c r="V17" s="45">
        <v>55</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461</v>
      </c>
      <c r="J19" s="64">
        <v>1062</v>
      </c>
      <c r="K19" s="62">
        <v>588</v>
      </c>
      <c r="L19" s="62">
        <v>175</v>
      </c>
      <c r="M19" s="25">
        <v>193</v>
      </c>
      <c r="N19" s="25">
        <v>98</v>
      </c>
      <c r="O19" s="25">
        <v>135</v>
      </c>
      <c r="P19" s="25">
        <v>124</v>
      </c>
      <c r="Q19" s="62">
        <v>95</v>
      </c>
      <c r="R19" s="25">
        <v>0</v>
      </c>
      <c r="S19" s="25">
        <v>63</v>
      </c>
      <c r="T19" s="25">
        <v>53</v>
      </c>
      <c r="U19" s="25">
        <v>55</v>
      </c>
      <c r="V19" s="25">
        <v>83</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63">
        <v>461</v>
      </c>
      <c r="J20" s="65">
        <v>1062</v>
      </c>
      <c r="K20" s="63">
        <v>588</v>
      </c>
      <c r="L20" s="63">
        <v>175</v>
      </c>
      <c r="M20" s="45">
        <v>193</v>
      </c>
      <c r="N20" s="45">
        <v>98</v>
      </c>
      <c r="O20" s="45">
        <v>135</v>
      </c>
      <c r="P20" s="45">
        <v>124</v>
      </c>
      <c r="Q20" s="71">
        <v>95</v>
      </c>
      <c r="R20" s="45">
        <v>0</v>
      </c>
      <c r="S20" s="45">
        <v>63</v>
      </c>
      <c r="T20" s="45">
        <v>53</v>
      </c>
      <c r="U20" s="45">
        <v>55</v>
      </c>
      <c r="V20" s="45">
        <v>83</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6">
        <v>934</v>
      </c>
      <c r="J22" s="66">
        <v>1352</v>
      </c>
      <c r="K22" s="66">
        <v>1352</v>
      </c>
      <c r="L22" s="66">
        <v>1330</v>
      </c>
      <c r="M22" s="25">
        <v>1067</v>
      </c>
      <c r="N22" s="25">
        <v>737</v>
      </c>
      <c r="O22" s="25">
        <v>576</v>
      </c>
      <c r="P22" s="25">
        <v>519</v>
      </c>
      <c r="Q22" s="62">
        <v>215</v>
      </c>
      <c r="R22" s="66">
        <v>198</v>
      </c>
      <c r="S22" s="25">
        <v>175</v>
      </c>
      <c r="T22" s="25">
        <v>174</v>
      </c>
      <c r="U22" s="25">
        <v>160</v>
      </c>
      <c r="V22" s="25">
        <v>200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67">
        <v>934</v>
      </c>
      <c r="J23" s="67">
        <v>1352</v>
      </c>
      <c r="K23" s="67">
        <v>1352</v>
      </c>
      <c r="L23" s="67">
        <v>1330</v>
      </c>
      <c r="M23" s="45">
        <v>1067</v>
      </c>
      <c r="N23" s="45">
        <v>737</v>
      </c>
      <c r="O23" s="45">
        <v>576</v>
      </c>
      <c r="P23" s="45">
        <v>519</v>
      </c>
      <c r="Q23" s="71">
        <v>215</v>
      </c>
      <c r="R23" s="67">
        <v>198</v>
      </c>
      <c r="S23" s="45">
        <v>175</v>
      </c>
      <c r="T23" s="45">
        <v>174</v>
      </c>
      <c r="U23" s="45">
        <v>160</v>
      </c>
      <c r="V23" s="45">
        <v>200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8.25" customHeigh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579</v>
      </c>
      <c r="J25" s="62">
        <v>644</v>
      </c>
      <c r="K25" s="62">
        <v>588</v>
      </c>
      <c r="L25" s="62">
        <v>197</v>
      </c>
      <c r="M25" s="25">
        <v>447</v>
      </c>
      <c r="N25" s="25">
        <v>428</v>
      </c>
      <c r="O25" s="25">
        <v>232</v>
      </c>
      <c r="P25" s="25">
        <v>181</v>
      </c>
      <c r="Q25" s="62">
        <v>137</v>
      </c>
      <c r="R25" s="66">
        <v>17</v>
      </c>
      <c r="S25" s="25">
        <v>90</v>
      </c>
      <c r="T25" s="25">
        <v>54</v>
      </c>
      <c r="U25" s="25">
        <v>69</v>
      </c>
      <c r="V25" s="25">
        <v>43</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c r="A26" s="132"/>
      <c r="B26" s="134"/>
      <c r="C26" s="131"/>
      <c r="D26" s="135"/>
      <c r="E26" s="131"/>
      <c r="F26" s="136"/>
      <c r="G26" s="137"/>
      <c r="H26" s="27" t="str">
        <f>'PANEL DE CONTROL DISTRITAL'!H25</f>
        <v xml:space="preserve"> Total de credenciales solicitadas</v>
      </c>
      <c r="I26" s="63">
        <v>579</v>
      </c>
      <c r="J26" s="63">
        <v>644</v>
      </c>
      <c r="K26" s="63">
        <v>588</v>
      </c>
      <c r="L26" s="63">
        <v>197</v>
      </c>
      <c r="M26" s="45">
        <v>447</v>
      </c>
      <c r="N26" s="45">
        <v>428</v>
      </c>
      <c r="O26" s="45">
        <v>232</v>
      </c>
      <c r="P26" s="45">
        <v>181</v>
      </c>
      <c r="Q26" s="71">
        <v>137</v>
      </c>
      <c r="R26" s="67">
        <v>17</v>
      </c>
      <c r="S26" s="45">
        <v>90</v>
      </c>
      <c r="T26" s="45">
        <v>54</v>
      </c>
      <c r="U26" s="45">
        <v>69</v>
      </c>
      <c r="V26" s="45">
        <v>43</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203" priority="15" operator="greaterThan">
      <formula>95%</formula>
    </cfRule>
    <cfRule type="cellIs" dxfId="202" priority="16" operator="greaterThanOrEqual">
      <formula>90%</formula>
    </cfRule>
    <cfRule type="cellIs" dxfId="201" priority="17" operator="lessThan">
      <formula>89.99%</formula>
    </cfRule>
  </conditionalFormatting>
  <conditionalFormatting sqref="AS13">
    <cfRule type="cellIs" dxfId="200" priority="12" operator="greaterThan">
      <formula>95%</formula>
    </cfRule>
    <cfRule type="cellIs" dxfId="199" priority="13" operator="greaterThanOrEqual">
      <formula>90%</formula>
    </cfRule>
    <cfRule type="cellIs" dxfId="198" priority="14" operator="lessThan">
      <formula>89.99%</formula>
    </cfRule>
  </conditionalFormatting>
  <conditionalFormatting sqref="AS16">
    <cfRule type="cellIs" dxfId="197" priority="9" operator="greaterThan">
      <formula>95%</formula>
    </cfRule>
    <cfRule type="cellIs" dxfId="196" priority="10" operator="greaterThanOrEqual">
      <formula>90%</formula>
    </cfRule>
    <cfRule type="cellIs" dxfId="195" priority="11" operator="lessThan">
      <formula>89.99%</formula>
    </cfRule>
  </conditionalFormatting>
  <conditionalFormatting sqref="AS19">
    <cfRule type="cellIs" dxfId="194" priority="6" operator="greaterThan">
      <formula>95%</formula>
    </cfRule>
    <cfRule type="cellIs" dxfId="193" priority="7" operator="greaterThanOrEqual">
      <formula>90%</formula>
    </cfRule>
    <cfRule type="cellIs" dxfId="192" priority="8" operator="lessThan">
      <formula>89.99%</formula>
    </cfRule>
  </conditionalFormatting>
  <conditionalFormatting sqref="AS22">
    <cfRule type="cellIs" dxfId="191" priority="1" operator="greaterThanOrEqual">
      <formula>100%</formula>
    </cfRule>
    <cfRule type="cellIs" dxfId="190" priority="2" operator="lessThan">
      <formula>99.99%</formula>
    </cfRule>
  </conditionalFormatting>
  <conditionalFormatting sqref="AS25">
    <cfRule type="cellIs" dxfId="189" priority="3" operator="greaterThan">
      <formula>95%</formula>
    </cfRule>
    <cfRule type="cellIs" dxfId="188" priority="4" operator="greaterThanOrEqual">
      <formula>90%</formula>
    </cfRule>
    <cfRule type="cellIs" dxfId="187" priority="5" operator="lessThan">
      <formula>89.99%</formula>
    </cfRule>
  </conditionalFormatting>
  <conditionalFormatting sqref="I21:AR21">
    <cfRule type="colorScale" priority="107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154E1D3-97D3-4B0E-9A21-646B0FB29C2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419F18-090F-4B5D-9F75-B6F08F58FB36}">
  <sheetPr>
    <tabColor rgb="FF002060"/>
  </sheetPr>
  <dimension ref="A1:BE48"/>
  <sheetViews>
    <sheetView showGridLines="0" topLeftCell="T17" zoomScale="85" zoomScaleNormal="85" workbookViewId="0">
      <selection activeCell="V25" sqref="V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36</v>
      </c>
      <c r="F2" s="81" t="s">
        <v>90</v>
      </c>
      <c r="G2" s="81"/>
      <c r="H2" s="22">
        <v>153652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249</v>
      </c>
      <c r="J10" s="62">
        <v>373</v>
      </c>
      <c r="K10" s="62">
        <v>243</v>
      </c>
      <c r="L10" s="62">
        <v>33</v>
      </c>
      <c r="M10" s="25">
        <v>116</v>
      </c>
      <c r="N10" s="25">
        <v>119</v>
      </c>
      <c r="O10" s="25">
        <v>118</v>
      </c>
      <c r="P10" s="25">
        <v>124</v>
      </c>
      <c r="Q10" s="62">
        <v>84</v>
      </c>
      <c r="R10" s="66">
        <v>8</v>
      </c>
      <c r="S10" s="25">
        <v>44</v>
      </c>
      <c r="T10" s="25">
        <v>43</v>
      </c>
      <c r="U10" s="25">
        <v>98</v>
      </c>
      <c r="V10" s="25">
        <v>77</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c r="A11" s="132"/>
      <c r="B11" s="134"/>
      <c r="C11" s="131"/>
      <c r="D11" s="135"/>
      <c r="E11" s="131"/>
      <c r="F11" s="136"/>
      <c r="G11" s="137"/>
      <c r="H11" s="27" t="str">
        <f>'PANEL DE CONTROL DISTRITAL'!H10</f>
        <v>Número de fichas requisitadas - Notificaciones de improcedencia de trámite</v>
      </c>
      <c r="I11" s="63">
        <v>249</v>
      </c>
      <c r="J11" s="63">
        <v>373</v>
      </c>
      <c r="K11" s="63">
        <v>243</v>
      </c>
      <c r="L11" s="63">
        <v>33</v>
      </c>
      <c r="M11" s="45">
        <v>116</v>
      </c>
      <c r="N11" s="45">
        <v>119</v>
      </c>
      <c r="O11" s="45">
        <v>118</v>
      </c>
      <c r="P11" s="45">
        <v>124</v>
      </c>
      <c r="Q11" s="71">
        <v>84</v>
      </c>
      <c r="R11" s="67">
        <v>8</v>
      </c>
      <c r="S11" s="45">
        <v>44</v>
      </c>
      <c r="T11" s="45">
        <v>43</v>
      </c>
      <c r="U11" s="45">
        <v>98</v>
      </c>
      <c r="V11" s="45">
        <v>77</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246</v>
      </c>
      <c r="J13" s="66">
        <v>353</v>
      </c>
      <c r="K13" s="66">
        <v>235</v>
      </c>
      <c r="L13" s="66">
        <v>31</v>
      </c>
      <c r="M13" s="25">
        <v>116</v>
      </c>
      <c r="N13" s="25">
        <v>119</v>
      </c>
      <c r="O13" s="25">
        <v>118</v>
      </c>
      <c r="P13" s="25">
        <v>120</v>
      </c>
      <c r="Q13" s="62">
        <v>84</v>
      </c>
      <c r="R13" s="66">
        <v>8</v>
      </c>
      <c r="S13" s="25">
        <v>42</v>
      </c>
      <c r="T13" s="25">
        <v>40</v>
      </c>
      <c r="U13" s="25">
        <v>95</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0.92943898207056097</v>
      </c>
    </row>
    <row r="14" spans="1:57" s="3" customFormat="1" ht="50.1" customHeight="1">
      <c r="A14" s="132"/>
      <c r="B14" s="134"/>
      <c r="C14" s="131"/>
      <c r="D14" s="135"/>
      <c r="E14" s="131"/>
      <c r="F14" s="136"/>
      <c r="G14" s="137"/>
      <c r="H14" s="27" t="str">
        <f>'PANEL DE CONTROL DISTRITAL'!H13</f>
        <v>Número de trámites aplicados</v>
      </c>
      <c r="I14" s="63">
        <v>249</v>
      </c>
      <c r="J14" s="63">
        <v>373</v>
      </c>
      <c r="K14" s="63">
        <v>243</v>
      </c>
      <c r="L14" s="63">
        <v>33</v>
      </c>
      <c r="M14" s="45">
        <v>116</v>
      </c>
      <c r="N14" s="45">
        <v>119</v>
      </c>
      <c r="O14" s="45">
        <v>118</v>
      </c>
      <c r="P14" s="45">
        <v>124</v>
      </c>
      <c r="Q14" s="71">
        <v>84</v>
      </c>
      <c r="R14" s="67">
        <v>8</v>
      </c>
      <c r="S14" s="45">
        <v>44</v>
      </c>
      <c r="T14" s="45">
        <v>43</v>
      </c>
      <c r="U14" s="45">
        <v>98</v>
      </c>
      <c r="V14" s="45">
        <v>77</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249</v>
      </c>
      <c r="J16" s="62">
        <v>373</v>
      </c>
      <c r="K16" s="62">
        <v>243</v>
      </c>
      <c r="L16" s="62">
        <v>33</v>
      </c>
      <c r="M16" s="25">
        <v>116</v>
      </c>
      <c r="N16" s="25">
        <v>119</v>
      </c>
      <c r="O16" s="25">
        <v>118</v>
      </c>
      <c r="P16" s="25">
        <v>124</v>
      </c>
      <c r="Q16" s="62">
        <v>84</v>
      </c>
      <c r="R16" s="66">
        <v>8</v>
      </c>
      <c r="S16" s="25">
        <v>44</v>
      </c>
      <c r="T16" s="25">
        <v>43</v>
      </c>
      <c r="U16" s="25">
        <v>98</v>
      </c>
      <c r="V16" s="25">
        <v>77</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c r="A17" s="132"/>
      <c r="B17" s="134"/>
      <c r="C17" s="131"/>
      <c r="D17" s="135"/>
      <c r="E17" s="131"/>
      <c r="F17" s="136"/>
      <c r="G17" s="137"/>
      <c r="H17" s="27" t="str">
        <f>'PANEL DE CONTROL DISTRITAL'!H16</f>
        <v>Total de Archivos de Transacción procesados</v>
      </c>
      <c r="I17" s="63">
        <v>249</v>
      </c>
      <c r="J17" s="63">
        <v>373</v>
      </c>
      <c r="K17" s="63">
        <v>243</v>
      </c>
      <c r="L17" s="63">
        <v>33</v>
      </c>
      <c r="M17" s="45">
        <v>116</v>
      </c>
      <c r="N17" s="45">
        <v>119</v>
      </c>
      <c r="O17" s="45">
        <v>118</v>
      </c>
      <c r="P17" s="45">
        <v>124</v>
      </c>
      <c r="Q17" s="71">
        <v>84</v>
      </c>
      <c r="R17" s="67">
        <v>8</v>
      </c>
      <c r="S17" s="45">
        <v>44</v>
      </c>
      <c r="T17" s="45">
        <v>43</v>
      </c>
      <c r="U17" s="45">
        <v>98</v>
      </c>
      <c r="V17" s="45">
        <v>77</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232</v>
      </c>
      <c r="J19" s="64">
        <v>1461</v>
      </c>
      <c r="K19" s="62">
        <v>592</v>
      </c>
      <c r="L19" s="62">
        <v>0</v>
      </c>
      <c r="M19" s="25">
        <v>274</v>
      </c>
      <c r="N19" s="25">
        <v>208</v>
      </c>
      <c r="O19" s="25">
        <v>59</v>
      </c>
      <c r="P19" s="25">
        <v>118</v>
      </c>
      <c r="Q19" s="62">
        <v>91</v>
      </c>
      <c r="R19" s="66">
        <v>87</v>
      </c>
      <c r="S19" s="25">
        <v>54</v>
      </c>
      <c r="T19" s="25">
        <v>25</v>
      </c>
      <c r="U19" s="25">
        <v>36</v>
      </c>
      <c r="V19" s="25">
        <v>145</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c r="A20" s="132"/>
      <c r="B20" s="134"/>
      <c r="C20" s="131"/>
      <c r="D20" s="135"/>
      <c r="E20" s="131"/>
      <c r="F20" s="136"/>
      <c r="G20" s="137"/>
      <c r="H20" s="27" t="str">
        <f>'PANEL DE CONTROL DISTRITAL'!H19</f>
        <v>Credenciales recibidas</v>
      </c>
      <c r="I20" s="63">
        <v>232</v>
      </c>
      <c r="J20" s="65">
        <v>1461</v>
      </c>
      <c r="K20" s="63">
        <v>592</v>
      </c>
      <c r="L20" s="63">
        <v>0</v>
      </c>
      <c r="M20" s="45">
        <v>274</v>
      </c>
      <c r="N20" s="45">
        <v>208</v>
      </c>
      <c r="O20" s="45">
        <v>59</v>
      </c>
      <c r="P20" s="45">
        <v>118</v>
      </c>
      <c r="Q20" s="71">
        <v>91</v>
      </c>
      <c r="R20" s="67">
        <v>87</v>
      </c>
      <c r="S20" s="45">
        <v>54</v>
      </c>
      <c r="T20" s="45">
        <v>25</v>
      </c>
      <c r="U20" s="45">
        <v>36</v>
      </c>
      <c r="V20" s="45">
        <v>145</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6">
        <v>1044</v>
      </c>
      <c r="J22" s="66">
        <v>1455</v>
      </c>
      <c r="K22" s="66">
        <v>1504</v>
      </c>
      <c r="L22" s="66">
        <v>1278</v>
      </c>
      <c r="M22" s="25">
        <v>1021</v>
      </c>
      <c r="N22" s="25">
        <v>804</v>
      </c>
      <c r="O22" s="25">
        <v>567</v>
      </c>
      <c r="P22" s="25">
        <v>453</v>
      </c>
      <c r="Q22" s="62">
        <v>157</v>
      </c>
      <c r="R22" s="66">
        <v>217</v>
      </c>
      <c r="S22" s="25">
        <v>184</v>
      </c>
      <c r="T22" s="25">
        <v>136</v>
      </c>
      <c r="U22" s="25">
        <v>122</v>
      </c>
      <c r="V22" s="25">
        <v>199</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c r="A23" s="132"/>
      <c r="B23" s="134"/>
      <c r="C23" s="131"/>
      <c r="D23" s="135"/>
      <c r="E23" s="131"/>
      <c r="F23" s="136"/>
      <c r="G23" s="137"/>
      <c r="H23" s="27" t="str">
        <f>'PANEL DE CONTROL DISTRITAL'!H22</f>
        <v>Credenciales totales en SIIRFE disponibles para entrega</v>
      </c>
      <c r="I23" s="67">
        <v>1044</v>
      </c>
      <c r="J23" s="67">
        <v>1455</v>
      </c>
      <c r="K23" s="67">
        <v>1504</v>
      </c>
      <c r="L23" s="67">
        <v>1278</v>
      </c>
      <c r="M23" s="45">
        <v>1021</v>
      </c>
      <c r="N23" s="45">
        <v>804</v>
      </c>
      <c r="O23" s="45">
        <v>567</v>
      </c>
      <c r="P23" s="45">
        <v>453</v>
      </c>
      <c r="Q23" s="71">
        <v>157</v>
      </c>
      <c r="R23" s="67">
        <v>217</v>
      </c>
      <c r="S23" s="45">
        <v>184</v>
      </c>
      <c r="T23" s="45">
        <v>136</v>
      </c>
      <c r="U23" s="45">
        <v>122</v>
      </c>
      <c r="V23" s="45">
        <v>199</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c r="A24" s="153"/>
      <c r="B24" s="154"/>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4"/>
      <c r="AG24" s="154"/>
      <c r="AH24" s="154"/>
      <c r="AI24" s="154"/>
      <c r="AJ24" s="154"/>
      <c r="AK24" s="154"/>
      <c r="AL24" s="154"/>
      <c r="AM24" s="154"/>
      <c r="AN24" s="154"/>
      <c r="AO24" s="154"/>
      <c r="AP24" s="154"/>
      <c r="AQ24" s="154"/>
      <c r="AR24" s="154"/>
      <c r="AS24" s="155"/>
    </row>
    <row r="25" spans="1:57" ht="50.1" customHeigh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665</v>
      </c>
      <c r="J25" s="64">
        <v>1050</v>
      </c>
      <c r="K25" s="62">
        <v>543</v>
      </c>
      <c r="L25" s="62">
        <v>226</v>
      </c>
      <c r="M25" s="25">
        <v>523</v>
      </c>
      <c r="N25" s="25">
        <v>425</v>
      </c>
      <c r="O25" s="25">
        <v>253</v>
      </c>
      <c r="P25" s="25">
        <v>232</v>
      </c>
      <c r="Q25" s="62">
        <v>132</v>
      </c>
      <c r="R25" s="66">
        <v>27</v>
      </c>
      <c r="S25" s="25">
        <v>87</v>
      </c>
      <c r="T25" s="25">
        <v>73</v>
      </c>
      <c r="U25" s="25">
        <v>50</v>
      </c>
      <c r="V25" s="25">
        <v>68</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c r="A26" s="132"/>
      <c r="B26" s="134"/>
      <c r="C26" s="131"/>
      <c r="D26" s="135"/>
      <c r="E26" s="131"/>
      <c r="F26" s="136"/>
      <c r="G26" s="137"/>
      <c r="H26" s="27" t="str">
        <f>'PANEL DE CONTROL DISTRITAL'!H25</f>
        <v xml:space="preserve"> Total de credenciales solicitadas</v>
      </c>
      <c r="I26" s="63">
        <v>665</v>
      </c>
      <c r="J26" s="65">
        <v>1050</v>
      </c>
      <c r="K26" s="63">
        <v>543</v>
      </c>
      <c r="L26" s="63">
        <v>226</v>
      </c>
      <c r="M26" s="45">
        <v>523</v>
      </c>
      <c r="N26" s="45">
        <v>425</v>
      </c>
      <c r="O26" s="45">
        <v>253</v>
      </c>
      <c r="P26" s="45">
        <v>232</v>
      </c>
      <c r="Q26" s="71">
        <v>132</v>
      </c>
      <c r="R26" s="67">
        <v>27</v>
      </c>
      <c r="S26" s="45">
        <v>87</v>
      </c>
      <c r="T26" s="45">
        <v>73</v>
      </c>
      <c r="U26" s="45">
        <v>50</v>
      </c>
      <c r="V26" s="45">
        <v>68</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86" priority="15" operator="greaterThan">
      <formula>95%</formula>
    </cfRule>
    <cfRule type="cellIs" dxfId="185" priority="16" operator="greaterThanOrEqual">
      <formula>90%</formula>
    </cfRule>
    <cfRule type="cellIs" dxfId="184" priority="17" operator="lessThan">
      <formula>89.99%</formula>
    </cfRule>
  </conditionalFormatting>
  <conditionalFormatting sqref="AS13">
    <cfRule type="cellIs" dxfId="183" priority="12" operator="greaterThan">
      <formula>95%</formula>
    </cfRule>
    <cfRule type="cellIs" dxfId="182" priority="13" operator="greaterThanOrEqual">
      <formula>90%</formula>
    </cfRule>
    <cfRule type="cellIs" dxfId="181" priority="14" operator="lessThan">
      <formula>89.99%</formula>
    </cfRule>
  </conditionalFormatting>
  <conditionalFormatting sqref="AS16">
    <cfRule type="cellIs" dxfId="180" priority="9" operator="greaterThan">
      <formula>95%</formula>
    </cfRule>
    <cfRule type="cellIs" dxfId="179" priority="10" operator="greaterThanOrEqual">
      <formula>90%</formula>
    </cfRule>
    <cfRule type="cellIs" dxfId="178" priority="11" operator="lessThan">
      <formula>89.99%</formula>
    </cfRule>
  </conditionalFormatting>
  <conditionalFormatting sqref="AS19">
    <cfRule type="cellIs" dxfId="177" priority="6" operator="greaterThan">
      <formula>95%</formula>
    </cfRule>
    <cfRule type="cellIs" dxfId="176" priority="7" operator="greaterThanOrEqual">
      <formula>90%</formula>
    </cfRule>
    <cfRule type="cellIs" dxfId="175" priority="8" operator="lessThan">
      <formula>89.99%</formula>
    </cfRule>
  </conditionalFormatting>
  <conditionalFormatting sqref="AS22">
    <cfRule type="cellIs" dxfId="174" priority="1" operator="greaterThanOrEqual">
      <formula>100%</formula>
    </cfRule>
    <cfRule type="cellIs" dxfId="173" priority="2" operator="lessThan">
      <formula>99.99%</formula>
    </cfRule>
  </conditionalFormatting>
  <conditionalFormatting sqref="AS25">
    <cfRule type="cellIs" dxfId="172" priority="3" operator="greaterThan">
      <formula>95%</formula>
    </cfRule>
    <cfRule type="cellIs" dxfId="171" priority="4" operator="greaterThanOrEqual">
      <formula>90%</formula>
    </cfRule>
    <cfRule type="cellIs" dxfId="170" priority="5" operator="lessThan">
      <formula>89.99%</formula>
    </cfRule>
  </conditionalFormatting>
  <conditionalFormatting sqref="I21:AR21">
    <cfRule type="colorScale" priority="107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8866AEC1-8AE8-42C1-8116-90AD871F8B5E}"/>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AD6013-D0FA-41F9-9738-C4F64A432381}">
  <sheetPr>
    <tabColor rgb="FF002060"/>
  </sheetPr>
  <dimension ref="A1:BE48"/>
  <sheetViews>
    <sheetView showGridLines="0" topLeftCell="P17" zoomScale="85" zoomScaleNormal="85" workbookViewId="0">
      <selection activeCell="V22" sqref="V22"/>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36</v>
      </c>
      <c r="F2" s="81" t="s">
        <v>90</v>
      </c>
      <c r="G2" s="81"/>
      <c r="H2" s="22">
        <v>153653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97</v>
      </c>
      <c r="J10" s="62">
        <v>87</v>
      </c>
      <c r="K10" s="62">
        <v>26</v>
      </c>
      <c r="L10" s="25">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97</v>
      </c>
      <c r="J11" s="63">
        <v>87</v>
      </c>
      <c r="K11" s="63">
        <v>26</v>
      </c>
      <c r="L11" s="45">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97</v>
      </c>
      <c r="J13" s="66">
        <v>87</v>
      </c>
      <c r="K13" s="66">
        <v>26</v>
      </c>
      <c r="L13" s="66">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c r="A14" s="132"/>
      <c r="B14" s="134"/>
      <c r="C14" s="131"/>
      <c r="D14" s="135"/>
      <c r="E14" s="131"/>
      <c r="F14" s="136"/>
      <c r="G14" s="137"/>
      <c r="H14" s="27" t="str">
        <f>'PANEL DE CONTROL DISTRITAL'!H13</f>
        <v>Número de trámites aplicados</v>
      </c>
      <c r="I14" s="63">
        <v>97</v>
      </c>
      <c r="J14" s="63">
        <v>87</v>
      </c>
      <c r="K14" s="63">
        <v>26</v>
      </c>
      <c r="L14" s="45">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97</v>
      </c>
      <c r="J16" s="62">
        <v>87</v>
      </c>
      <c r="K16" s="62">
        <v>26</v>
      </c>
      <c r="L16" s="25">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97</v>
      </c>
      <c r="J17" s="63">
        <v>87</v>
      </c>
      <c r="K17" s="63">
        <v>26</v>
      </c>
      <c r="L17" s="45">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151</v>
      </c>
      <c r="J19" s="62">
        <v>295</v>
      </c>
      <c r="K19" s="62">
        <v>69</v>
      </c>
      <c r="L19" s="62">
        <v>150</v>
      </c>
      <c r="M19" s="25">
        <v>33</v>
      </c>
      <c r="N19" s="25">
        <v>0</v>
      </c>
      <c r="O19" s="25">
        <v>2</v>
      </c>
      <c r="P19" s="25">
        <v>2</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151</v>
      </c>
      <c r="J20" s="63">
        <v>295</v>
      </c>
      <c r="K20" s="63">
        <v>69</v>
      </c>
      <c r="L20" s="63">
        <v>150</v>
      </c>
      <c r="M20" s="45">
        <v>33</v>
      </c>
      <c r="N20" s="45">
        <v>0</v>
      </c>
      <c r="O20" s="45">
        <v>2</v>
      </c>
      <c r="P20" s="45">
        <v>2</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360</v>
      </c>
      <c r="J22" s="62">
        <v>487</v>
      </c>
      <c r="K22" s="62">
        <v>465</v>
      </c>
      <c r="L22" s="62">
        <v>601</v>
      </c>
      <c r="M22" s="25">
        <v>318</v>
      </c>
      <c r="N22" s="25">
        <v>181</v>
      </c>
      <c r="O22" s="25">
        <v>108</v>
      </c>
      <c r="P22" s="25">
        <v>67</v>
      </c>
      <c r="Q22" s="25">
        <v>6</v>
      </c>
      <c r="R22" s="25">
        <v>6</v>
      </c>
      <c r="S22" s="25">
        <v>6</v>
      </c>
      <c r="T22" s="25">
        <v>6</v>
      </c>
      <c r="U22" s="25">
        <v>6</v>
      </c>
      <c r="V22" s="25">
        <v>6</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360</v>
      </c>
      <c r="J23" s="63">
        <v>487</v>
      </c>
      <c r="K23" s="63">
        <v>465</v>
      </c>
      <c r="L23" s="63">
        <v>601</v>
      </c>
      <c r="M23" s="45">
        <v>318</v>
      </c>
      <c r="N23" s="45">
        <v>181</v>
      </c>
      <c r="O23" s="45">
        <v>108</v>
      </c>
      <c r="P23" s="45">
        <v>67</v>
      </c>
      <c r="Q23" s="45">
        <v>6</v>
      </c>
      <c r="R23" s="45">
        <v>6</v>
      </c>
      <c r="S23" s="45">
        <v>6</v>
      </c>
      <c r="T23" s="45">
        <v>6</v>
      </c>
      <c r="U23" s="45">
        <v>6</v>
      </c>
      <c r="V23" s="45">
        <v>6</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53"/>
      <c r="B24" s="154"/>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4"/>
      <c r="AG24" s="154"/>
      <c r="AH24" s="154"/>
      <c r="AI24" s="154"/>
      <c r="AJ24" s="154"/>
      <c r="AK24" s="154"/>
      <c r="AL24" s="154"/>
      <c r="AM24" s="154"/>
      <c r="AN24" s="154"/>
      <c r="AO24" s="154"/>
      <c r="AP24" s="154"/>
      <c r="AQ24" s="154"/>
      <c r="AR24" s="154"/>
      <c r="AS24" s="155"/>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268</v>
      </c>
      <c r="J25" s="62">
        <v>168</v>
      </c>
      <c r="K25" s="62">
        <v>91</v>
      </c>
      <c r="L25" s="62">
        <v>14</v>
      </c>
      <c r="M25" s="25">
        <v>314</v>
      </c>
      <c r="N25" s="25">
        <v>137</v>
      </c>
      <c r="O25" s="25">
        <v>62</v>
      </c>
      <c r="P25" s="25">
        <v>43</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268</v>
      </c>
      <c r="J26" s="63">
        <v>168</v>
      </c>
      <c r="K26" s="63">
        <v>91</v>
      </c>
      <c r="L26" s="63">
        <v>14</v>
      </c>
      <c r="M26" s="45">
        <v>314</v>
      </c>
      <c r="N26" s="45">
        <v>137</v>
      </c>
      <c r="O26" s="45">
        <v>62</v>
      </c>
      <c r="P26" s="45">
        <v>43</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69" priority="15" operator="greaterThan">
      <formula>95%</formula>
    </cfRule>
    <cfRule type="cellIs" dxfId="168" priority="16" operator="greaterThanOrEqual">
      <formula>90%</formula>
    </cfRule>
    <cfRule type="cellIs" dxfId="167" priority="17" operator="lessThan">
      <formula>89.99%</formula>
    </cfRule>
  </conditionalFormatting>
  <conditionalFormatting sqref="AS13">
    <cfRule type="cellIs" dxfId="166" priority="12" operator="greaterThan">
      <formula>95%</formula>
    </cfRule>
    <cfRule type="cellIs" dxfId="165" priority="13" operator="greaterThanOrEqual">
      <formula>90%</formula>
    </cfRule>
    <cfRule type="cellIs" dxfId="164" priority="14" operator="lessThan">
      <formula>89.99%</formula>
    </cfRule>
  </conditionalFormatting>
  <conditionalFormatting sqref="AS16">
    <cfRule type="cellIs" dxfId="163" priority="9" operator="greaterThan">
      <formula>95%</formula>
    </cfRule>
    <cfRule type="cellIs" dxfId="162" priority="10" operator="greaterThanOrEqual">
      <formula>90%</formula>
    </cfRule>
    <cfRule type="cellIs" dxfId="161" priority="11" operator="lessThan">
      <formula>89.99%</formula>
    </cfRule>
  </conditionalFormatting>
  <conditionalFormatting sqref="AS19">
    <cfRule type="cellIs" dxfId="160" priority="6" operator="greaterThan">
      <formula>95%</formula>
    </cfRule>
    <cfRule type="cellIs" dxfId="159" priority="7" operator="greaterThanOrEqual">
      <formula>90%</formula>
    </cfRule>
    <cfRule type="cellIs" dxfId="158" priority="8" operator="lessThan">
      <formula>89.99%</formula>
    </cfRule>
  </conditionalFormatting>
  <conditionalFormatting sqref="AS22">
    <cfRule type="cellIs" dxfId="157" priority="1" operator="greaterThanOrEqual">
      <formula>100%</formula>
    </cfRule>
    <cfRule type="cellIs" dxfId="156" priority="2" operator="lessThan">
      <formula>99.99%</formula>
    </cfRule>
  </conditionalFormatting>
  <conditionalFormatting sqref="AS25">
    <cfRule type="cellIs" dxfId="155" priority="3" operator="greaterThan">
      <formula>95%</formula>
    </cfRule>
    <cfRule type="cellIs" dxfId="154" priority="4" operator="greaterThanOrEqual">
      <formula>90%</formula>
    </cfRule>
    <cfRule type="cellIs" dxfId="153" priority="5" operator="lessThan">
      <formula>89.99%</formula>
    </cfRule>
  </conditionalFormatting>
  <conditionalFormatting sqref="I21:AR21">
    <cfRule type="colorScale" priority="1072">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0CE0C211-AE79-4C17-B226-F1C20D1FD78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52A3D-7BB1-4D61-BCB0-4781DECCC5A5}">
  <sheetPr>
    <tabColor rgb="FF002060"/>
  </sheetPr>
  <dimension ref="A1:BE48"/>
  <sheetViews>
    <sheetView showGridLines="0" topLeftCell="N17" zoomScale="85" zoomScaleNormal="85" workbookViewId="0">
      <selection activeCell="S16" sqref="S16"/>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36</v>
      </c>
      <c r="F2" s="81" t="s">
        <v>90</v>
      </c>
      <c r="G2" s="81"/>
      <c r="H2" s="22">
        <v>153654</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82</v>
      </c>
      <c r="J10" s="62">
        <v>102</v>
      </c>
      <c r="K10" s="62">
        <v>40</v>
      </c>
      <c r="L10" s="62">
        <v>2</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82</v>
      </c>
      <c r="J11" s="63">
        <v>102</v>
      </c>
      <c r="K11" s="63">
        <v>40</v>
      </c>
      <c r="L11" s="63">
        <v>2</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81</v>
      </c>
      <c r="J13" s="66">
        <v>102</v>
      </c>
      <c r="K13" s="66">
        <v>39</v>
      </c>
      <c r="L13" s="66">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0.98230088495575218</v>
      </c>
    </row>
    <row r="14" spans="1:57" s="3" customFormat="1" ht="50.1" customHeight="1">
      <c r="A14" s="132"/>
      <c r="B14" s="134"/>
      <c r="C14" s="131"/>
      <c r="D14" s="135"/>
      <c r="E14" s="131"/>
      <c r="F14" s="136"/>
      <c r="G14" s="137"/>
      <c r="H14" s="27" t="str">
        <f>'PANEL DE CONTROL DISTRITAL'!H13</f>
        <v>Número de trámites aplicados</v>
      </c>
      <c r="I14" s="63">
        <v>82</v>
      </c>
      <c r="J14" s="63">
        <v>102</v>
      </c>
      <c r="K14" s="63">
        <v>40</v>
      </c>
      <c r="L14" s="63">
        <v>2</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82</v>
      </c>
      <c r="J16" s="62">
        <v>102</v>
      </c>
      <c r="K16" s="62">
        <v>40</v>
      </c>
      <c r="L16" s="62">
        <v>2</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82</v>
      </c>
      <c r="J17" s="63">
        <v>102</v>
      </c>
      <c r="K17" s="63">
        <v>40</v>
      </c>
      <c r="L17" s="63">
        <v>2</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232</v>
      </c>
      <c r="J19" s="62">
        <v>324</v>
      </c>
      <c r="K19" s="62">
        <v>179</v>
      </c>
      <c r="L19" s="62">
        <v>0</v>
      </c>
      <c r="M19" s="25">
        <v>218</v>
      </c>
      <c r="N19" s="25">
        <v>2</v>
      </c>
      <c r="O19" s="25">
        <v>4</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232</v>
      </c>
      <c r="J20" s="63">
        <v>324</v>
      </c>
      <c r="K20" s="63">
        <v>179</v>
      </c>
      <c r="L20" s="63">
        <v>0</v>
      </c>
      <c r="M20" s="45">
        <v>218</v>
      </c>
      <c r="N20" s="45">
        <v>2</v>
      </c>
      <c r="O20" s="45">
        <v>4</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7.5"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709</v>
      </c>
      <c r="J22" s="62">
        <v>715</v>
      </c>
      <c r="K22" s="62">
        <v>811</v>
      </c>
      <c r="L22" s="62">
        <v>797</v>
      </c>
      <c r="M22" s="25">
        <v>423</v>
      </c>
      <c r="N22" s="25">
        <v>328</v>
      </c>
      <c r="O22" s="25">
        <v>215</v>
      </c>
      <c r="P22" s="25">
        <v>115</v>
      </c>
      <c r="Q22" s="25">
        <v>6</v>
      </c>
      <c r="R22" s="25">
        <v>6</v>
      </c>
      <c r="S22" s="25">
        <v>6</v>
      </c>
      <c r="T22" s="25">
        <v>6</v>
      </c>
      <c r="U22" s="25">
        <v>6</v>
      </c>
      <c r="V22" s="25">
        <v>6</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709</v>
      </c>
      <c r="J23" s="63">
        <v>715</v>
      </c>
      <c r="K23" s="63">
        <v>811</v>
      </c>
      <c r="L23" s="63">
        <v>797</v>
      </c>
      <c r="M23" s="45">
        <v>423</v>
      </c>
      <c r="N23" s="45">
        <v>328</v>
      </c>
      <c r="O23" s="45">
        <v>215</v>
      </c>
      <c r="P23" s="45">
        <v>115</v>
      </c>
      <c r="Q23" s="45">
        <v>6</v>
      </c>
      <c r="R23" s="45">
        <v>6</v>
      </c>
      <c r="S23" s="45">
        <v>6</v>
      </c>
      <c r="T23" s="45">
        <v>6</v>
      </c>
      <c r="U23" s="45">
        <v>6</v>
      </c>
      <c r="V23" s="45">
        <v>6</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53"/>
      <c r="B24" s="154"/>
      <c r="C24" s="154"/>
      <c r="D24" s="154"/>
      <c r="E24" s="154"/>
      <c r="F24" s="154"/>
      <c r="G24" s="154"/>
      <c r="H24" s="154"/>
      <c r="I24" s="154"/>
      <c r="J24" s="154"/>
      <c r="K24" s="154"/>
      <c r="L24" s="154"/>
      <c r="M24" s="154"/>
      <c r="N24" s="154"/>
      <c r="O24" s="154"/>
      <c r="P24" s="154"/>
      <c r="Q24" s="154"/>
      <c r="R24" s="154"/>
      <c r="S24" s="154"/>
      <c r="T24" s="154"/>
      <c r="U24" s="154"/>
      <c r="V24" s="154"/>
      <c r="W24" s="154"/>
      <c r="X24" s="154"/>
      <c r="Y24" s="154"/>
      <c r="Z24" s="154"/>
      <c r="AA24" s="154"/>
      <c r="AB24" s="154"/>
      <c r="AC24" s="154"/>
      <c r="AD24" s="154"/>
      <c r="AE24" s="154"/>
      <c r="AF24" s="154"/>
      <c r="AG24" s="154"/>
      <c r="AH24" s="154"/>
      <c r="AI24" s="154"/>
      <c r="AJ24" s="154"/>
      <c r="AK24" s="154"/>
      <c r="AL24" s="154"/>
      <c r="AM24" s="154"/>
      <c r="AN24" s="154"/>
      <c r="AO24" s="154"/>
      <c r="AP24" s="154"/>
      <c r="AQ24" s="154"/>
      <c r="AR24" s="154"/>
      <c r="AS24" s="155"/>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165</v>
      </c>
      <c r="J25" s="62">
        <v>318</v>
      </c>
      <c r="K25" s="62">
        <v>83</v>
      </c>
      <c r="L25" s="62">
        <v>14</v>
      </c>
      <c r="M25" s="25">
        <v>575</v>
      </c>
      <c r="N25" s="25">
        <v>109</v>
      </c>
      <c r="O25" s="25">
        <v>92</v>
      </c>
      <c r="P25" s="25">
        <v>100</v>
      </c>
      <c r="Q25" s="25">
        <v>0</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165</v>
      </c>
      <c r="J26" s="63">
        <v>318</v>
      </c>
      <c r="K26" s="63">
        <v>83</v>
      </c>
      <c r="L26" s="63">
        <v>14</v>
      </c>
      <c r="M26" s="45">
        <v>575</v>
      </c>
      <c r="N26" s="45">
        <v>109</v>
      </c>
      <c r="O26" s="45">
        <v>92</v>
      </c>
      <c r="P26" s="45">
        <v>100</v>
      </c>
      <c r="Q26" s="45">
        <v>0</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52" priority="15" operator="greaterThan">
      <formula>95%</formula>
    </cfRule>
    <cfRule type="cellIs" dxfId="151" priority="16" operator="greaterThanOrEqual">
      <formula>90%</formula>
    </cfRule>
    <cfRule type="cellIs" dxfId="150" priority="17" operator="lessThan">
      <formula>89.99%</formula>
    </cfRule>
  </conditionalFormatting>
  <conditionalFormatting sqref="AS13">
    <cfRule type="cellIs" dxfId="149" priority="12" operator="greaterThan">
      <formula>95%</formula>
    </cfRule>
    <cfRule type="cellIs" dxfId="148" priority="13" operator="greaterThanOrEqual">
      <formula>90%</formula>
    </cfRule>
    <cfRule type="cellIs" dxfId="147" priority="14" operator="lessThan">
      <formula>89.99%</formula>
    </cfRule>
  </conditionalFormatting>
  <conditionalFormatting sqref="AS16">
    <cfRule type="cellIs" dxfId="146" priority="9" operator="greaterThan">
      <formula>95%</formula>
    </cfRule>
    <cfRule type="cellIs" dxfId="145" priority="10" operator="greaterThanOrEqual">
      <formula>90%</formula>
    </cfRule>
    <cfRule type="cellIs" dxfId="144" priority="11" operator="lessThan">
      <formula>89.99%</formula>
    </cfRule>
  </conditionalFormatting>
  <conditionalFormatting sqref="AS19">
    <cfRule type="cellIs" dxfId="143" priority="6" operator="greaterThan">
      <formula>95%</formula>
    </cfRule>
    <cfRule type="cellIs" dxfId="142" priority="7" operator="greaterThanOrEqual">
      <formula>90%</formula>
    </cfRule>
    <cfRule type="cellIs" dxfId="141" priority="8" operator="lessThan">
      <formula>89.99%</formula>
    </cfRule>
  </conditionalFormatting>
  <conditionalFormatting sqref="AS22">
    <cfRule type="cellIs" dxfId="140" priority="1" operator="greaterThanOrEqual">
      <formula>100%</formula>
    </cfRule>
    <cfRule type="cellIs" dxfId="139" priority="2" operator="lessThan">
      <formula>99.99%</formula>
    </cfRule>
  </conditionalFormatting>
  <conditionalFormatting sqref="AS25">
    <cfRule type="cellIs" dxfId="138" priority="3" operator="greaterThan">
      <formula>95%</formula>
    </cfRule>
    <cfRule type="cellIs" dxfId="137" priority="4" operator="greaterThanOrEqual">
      <formula>90%</formula>
    </cfRule>
    <cfRule type="cellIs" dxfId="136" priority="5" operator="lessThan">
      <formula>89.99%</formula>
    </cfRule>
  </conditionalFormatting>
  <conditionalFormatting sqref="I21:AR21">
    <cfRule type="colorScale" priority="1073">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763F1D1-8144-4E80-B7C1-A445764689A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CABEC1-5DE3-485F-90D0-FBBF2811E3E3}">
  <sheetPr>
    <tabColor rgb="FFB8006E"/>
  </sheetPr>
  <dimension ref="A1:BE48"/>
  <sheetViews>
    <sheetView showGridLines="0" topLeftCell="AK19" zoomScale="85" zoomScaleNormal="85" workbookViewId="0">
      <selection activeCell="U10" sqref="U10"/>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37</v>
      </c>
      <c r="F2" s="81" t="s">
        <v>90</v>
      </c>
      <c r="G2" s="81"/>
      <c r="H2" s="22">
        <v>153752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335</v>
      </c>
      <c r="J10" s="62">
        <v>417</v>
      </c>
      <c r="K10" s="62">
        <v>380</v>
      </c>
      <c r="L10" s="62">
        <v>50</v>
      </c>
      <c r="M10" s="25">
        <v>222</v>
      </c>
      <c r="N10" s="25">
        <v>230</v>
      </c>
      <c r="O10" s="25">
        <v>238</v>
      </c>
      <c r="P10" s="25">
        <v>196</v>
      </c>
      <c r="Q10" s="25">
        <v>157</v>
      </c>
      <c r="R10" s="25">
        <v>21</v>
      </c>
      <c r="S10" s="25">
        <v>119</v>
      </c>
      <c r="T10" s="25">
        <v>112</v>
      </c>
      <c r="U10" s="25">
        <v>177</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335</v>
      </c>
      <c r="J11" s="63">
        <v>417</v>
      </c>
      <c r="K11" s="63">
        <v>380</v>
      </c>
      <c r="L11" s="63">
        <v>50</v>
      </c>
      <c r="M11" s="45">
        <v>222</v>
      </c>
      <c r="N11" s="45">
        <v>230</v>
      </c>
      <c r="O11" s="45">
        <v>238</v>
      </c>
      <c r="P11" s="45">
        <v>196</v>
      </c>
      <c r="Q11" s="45">
        <v>157</v>
      </c>
      <c r="R11" s="45">
        <v>21</v>
      </c>
      <c r="S11" s="45">
        <v>119</v>
      </c>
      <c r="T11" s="45">
        <v>112</v>
      </c>
      <c r="U11" s="45">
        <v>177</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334</v>
      </c>
      <c r="J13" s="62">
        <v>416</v>
      </c>
      <c r="K13" s="62">
        <v>379</v>
      </c>
      <c r="L13" s="62">
        <v>50</v>
      </c>
      <c r="M13" s="25">
        <v>221</v>
      </c>
      <c r="N13" s="25">
        <v>229</v>
      </c>
      <c r="O13" s="25">
        <v>237</v>
      </c>
      <c r="P13" s="25">
        <v>196</v>
      </c>
      <c r="Q13" s="25">
        <v>136</v>
      </c>
      <c r="R13" s="25">
        <v>21</v>
      </c>
      <c r="S13" s="25">
        <v>118</v>
      </c>
      <c r="T13" s="25">
        <v>112</v>
      </c>
      <c r="U13" s="25">
        <v>173</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0.98943396226415092</v>
      </c>
    </row>
    <row r="14" spans="1:57" s="3" customFormat="1" ht="50.1" customHeight="1" thickTop="1" thickBot="1">
      <c r="A14" s="132"/>
      <c r="B14" s="134"/>
      <c r="C14" s="131"/>
      <c r="D14" s="135"/>
      <c r="E14" s="131"/>
      <c r="F14" s="136"/>
      <c r="G14" s="137"/>
      <c r="H14" s="27" t="str">
        <f>'PANEL DE CONTROL DISTRITAL'!H13</f>
        <v>Número de trámites aplicados</v>
      </c>
      <c r="I14" s="63">
        <v>335</v>
      </c>
      <c r="J14" s="63">
        <v>417</v>
      </c>
      <c r="K14" s="63">
        <v>380</v>
      </c>
      <c r="L14" s="63">
        <v>50</v>
      </c>
      <c r="M14" s="45">
        <v>222</v>
      </c>
      <c r="N14" s="45">
        <v>230</v>
      </c>
      <c r="O14" s="45">
        <v>238</v>
      </c>
      <c r="P14" s="45">
        <v>196</v>
      </c>
      <c r="Q14" s="45">
        <v>157</v>
      </c>
      <c r="R14" s="45">
        <v>21</v>
      </c>
      <c r="S14" s="45">
        <v>119</v>
      </c>
      <c r="T14" s="45">
        <v>112</v>
      </c>
      <c r="U14" s="45">
        <v>173</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335</v>
      </c>
      <c r="J16" s="62">
        <v>417</v>
      </c>
      <c r="K16" s="62">
        <v>380</v>
      </c>
      <c r="L16" s="62">
        <v>50</v>
      </c>
      <c r="M16" s="25">
        <v>222</v>
      </c>
      <c r="N16" s="25">
        <v>230</v>
      </c>
      <c r="O16" s="25">
        <v>238</v>
      </c>
      <c r="P16" s="25">
        <v>196</v>
      </c>
      <c r="Q16" s="25">
        <v>157</v>
      </c>
      <c r="R16" s="25">
        <v>21</v>
      </c>
      <c r="S16" s="25">
        <v>119</v>
      </c>
      <c r="T16" s="25">
        <v>112</v>
      </c>
      <c r="U16" s="25">
        <v>173</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335</v>
      </c>
      <c r="J17" s="63">
        <v>417</v>
      </c>
      <c r="K17" s="63">
        <v>380</v>
      </c>
      <c r="L17" s="63">
        <v>50</v>
      </c>
      <c r="M17" s="45">
        <v>222</v>
      </c>
      <c r="N17" s="45">
        <v>230</v>
      </c>
      <c r="O17" s="45">
        <v>238</v>
      </c>
      <c r="P17" s="45">
        <v>196</v>
      </c>
      <c r="Q17" s="45">
        <v>157</v>
      </c>
      <c r="R17" s="45">
        <v>21</v>
      </c>
      <c r="S17" s="45">
        <v>119</v>
      </c>
      <c r="T17" s="45">
        <v>112</v>
      </c>
      <c r="U17" s="45">
        <v>173</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1091</v>
      </c>
      <c r="J19" s="64">
        <v>1754</v>
      </c>
      <c r="K19" s="62">
        <v>626</v>
      </c>
      <c r="L19" s="62">
        <v>274</v>
      </c>
      <c r="M19" s="25">
        <v>280</v>
      </c>
      <c r="N19" s="25">
        <v>274</v>
      </c>
      <c r="O19" s="25">
        <v>250</v>
      </c>
      <c r="P19" s="25">
        <v>196</v>
      </c>
      <c r="Q19" s="25">
        <v>180</v>
      </c>
      <c r="R19" s="25">
        <v>48</v>
      </c>
      <c r="S19" s="25">
        <v>108</v>
      </c>
      <c r="T19" s="25">
        <v>87</v>
      </c>
      <c r="U19" s="25">
        <v>190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1091</v>
      </c>
      <c r="J20" s="65">
        <v>1754</v>
      </c>
      <c r="K20" s="63">
        <v>626</v>
      </c>
      <c r="L20" s="63">
        <v>274</v>
      </c>
      <c r="M20" s="45">
        <v>280</v>
      </c>
      <c r="N20" s="45">
        <v>274</v>
      </c>
      <c r="O20" s="45">
        <v>250</v>
      </c>
      <c r="P20" s="45">
        <v>196</v>
      </c>
      <c r="Q20" s="45">
        <v>180</v>
      </c>
      <c r="R20" s="45">
        <v>48</v>
      </c>
      <c r="S20" s="45">
        <v>108</v>
      </c>
      <c r="T20" s="45">
        <v>87</v>
      </c>
      <c r="U20" s="45">
        <v>190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884</v>
      </c>
      <c r="J22" s="64">
        <v>1391</v>
      </c>
      <c r="K22" s="64">
        <v>1407</v>
      </c>
      <c r="L22" s="64">
        <v>1391</v>
      </c>
      <c r="M22" s="25">
        <v>1045</v>
      </c>
      <c r="N22" s="25">
        <v>869</v>
      </c>
      <c r="O22" s="25">
        <v>675</v>
      </c>
      <c r="P22" s="25">
        <v>530</v>
      </c>
      <c r="Q22" s="25">
        <v>257</v>
      </c>
      <c r="R22" s="25">
        <v>275</v>
      </c>
      <c r="S22" s="25">
        <v>220</v>
      </c>
      <c r="T22" s="25">
        <v>213</v>
      </c>
      <c r="U22" s="25">
        <v>262</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884</v>
      </c>
      <c r="J23" s="65">
        <v>1391</v>
      </c>
      <c r="K23" s="65">
        <v>1407</v>
      </c>
      <c r="L23" s="65">
        <v>1391</v>
      </c>
      <c r="M23" s="45">
        <v>1045</v>
      </c>
      <c r="N23" s="45">
        <v>869</v>
      </c>
      <c r="O23" s="45">
        <v>675</v>
      </c>
      <c r="P23" s="45">
        <v>530</v>
      </c>
      <c r="Q23" s="45">
        <v>257</v>
      </c>
      <c r="R23" s="45">
        <v>275</v>
      </c>
      <c r="S23" s="45">
        <v>220</v>
      </c>
      <c r="T23" s="45">
        <v>213</v>
      </c>
      <c r="U23" s="45">
        <v>262</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1033</v>
      </c>
      <c r="J25" s="64">
        <v>1247</v>
      </c>
      <c r="K25" s="62">
        <v>610</v>
      </c>
      <c r="L25" s="62">
        <v>281</v>
      </c>
      <c r="M25" s="25">
        <v>626</v>
      </c>
      <c r="N25" s="25">
        <v>450</v>
      </c>
      <c r="O25" s="25">
        <v>405</v>
      </c>
      <c r="P25" s="25">
        <v>341</v>
      </c>
      <c r="Q25" s="25">
        <v>210</v>
      </c>
      <c r="R25" s="25">
        <v>30</v>
      </c>
      <c r="S25" s="25">
        <v>63</v>
      </c>
      <c r="T25" s="25">
        <v>94</v>
      </c>
      <c r="U25" s="25">
        <v>190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0.99874709146232321</v>
      </c>
    </row>
    <row r="26" spans="1:57" ht="50.1" customHeight="1" thickTop="1" thickBot="1">
      <c r="A26" s="132"/>
      <c r="B26" s="134"/>
      <c r="C26" s="131"/>
      <c r="D26" s="135"/>
      <c r="E26" s="131"/>
      <c r="F26" s="136"/>
      <c r="G26" s="137"/>
      <c r="H26" s="27" t="str">
        <f>'PANEL DE CONTROL DISTRITAL'!H25</f>
        <v xml:space="preserve"> Total de credenciales solicitadas</v>
      </c>
      <c r="I26" s="65">
        <v>1033</v>
      </c>
      <c r="J26" s="65">
        <v>1249</v>
      </c>
      <c r="K26" s="63">
        <v>613</v>
      </c>
      <c r="L26" s="63">
        <v>281</v>
      </c>
      <c r="M26" s="45">
        <v>626</v>
      </c>
      <c r="N26" s="45">
        <v>451</v>
      </c>
      <c r="O26" s="45">
        <v>406</v>
      </c>
      <c r="P26" s="45">
        <v>341</v>
      </c>
      <c r="Q26" s="45">
        <v>210</v>
      </c>
      <c r="R26" s="45">
        <v>30</v>
      </c>
      <c r="S26" s="45">
        <v>63</v>
      </c>
      <c r="T26" s="45">
        <v>94</v>
      </c>
      <c r="U26" s="45">
        <v>190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35" priority="15" operator="greaterThan">
      <formula>95%</formula>
    </cfRule>
    <cfRule type="cellIs" dxfId="134" priority="16" operator="greaterThanOrEqual">
      <formula>90%</formula>
    </cfRule>
    <cfRule type="cellIs" dxfId="133" priority="17" operator="lessThan">
      <formula>89.99%</formula>
    </cfRule>
  </conditionalFormatting>
  <conditionalFormatting sqref="AS13">
    <cfRule type="cellIs" dxfId="132" priority="12" operator="greaterThan">
      <formula>95%</formula>
    </cfRule>
    <cfRule type="cellIs" dxfId="131" priority="13" operator="greaterThanOrEqual">
      <formula>90%</formula>
    </cfRule>
    <cfRule type="cellIs" dxfId="130" priority="14" operator="lessThan">
      <formula>89.99%</formula>
    </cfRule>
  </conditionalFormatting>
  <conditionalFormatting sqref="AS16">
    <cfRule type="cellIs" dxfId="129" priority="9" operator="greaterThan">
      <formula>95%</formula>
    </cfRule>
    <cfRule type="cellIs" dxfId="128" priority="10" operator="greaterThanOrEqual">
      <formula>90%</formula>
    </cfRule>
    <cfRule type="cellIs" dxfId="127" priority="11" operator="lessThan">
      <formula>89.99%</formula>
    </cfRule>
  </conditionalFormatting>
  <conditionalFormatting sqref="AS19">
    <cfRule type="cellIs" dxfId="126" priority="6" operator="greaterThan">
      <formula>95%</formula>
    </cfRule>
    <cfRule type="cellIs" dxfId="125" priority="7" operator="greaterThanOrEqual">
      <formula>90%</formula>
    </cfRule>
    <cfRule type="cellIs" dxfId="124" priority="8" operator="lessThan">
      <formula>89.99%</formula>
    </cfRule>
  </conditionalFormatting>
  <conditionalFormatting sqref="AS22">
    <cfRule type="cellIs" dxfId="123" priority="1" operator="greaterThanOrEqual">
      <formula>100%</formula>
    </cfRule>
    <cfRule type="cellIs" dxfId="122" priority="2" operator="lessThan">
      <formula>99.99%</formula>
    </cfRule>
  </conditionalFormatting>
  <conditionalFormatting sqref="AS25">
    <cfRule type="cellIs" dxfId="121" priority="3" operator="greaterThan">
      <formula>95%</formula>
    </cfRule>
    <cfRule type="cellIs" dxfId="120" priority="4" operator="greaterThanOrEqual">
      <formula>90%</formula>
    </cfRule>
    <cfRule type="cellIs" dxfId="119" priority="5" operator="lessThan">
      <formula>89.99%</formula>
    </cfRule>
  </conditionalFormatting>
  <conditionalFormatting sqref="I21:AR21">
    <cfRule type="colorScale" priority="1074">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FB28796E-1463-4D7D-A167-288ACA830593}"/>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FC5AE8-1C53-4FB4-9AA5-0B087E6FE017}">
  <sheetPr>
    <tabColor rgb="FFB8006E"/>
  </sheetPr>
  <dimension ref="A1:BE48"/>
  <sheetViews>
    <sheetView showGridLines="0" topLeftCell="AL2" zoomScale="85" zoomScaleNormal="85" workbookViewId="0">
      <selection activeCell="AT18" sqref="AT18"/>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37</v>
      </c>
      <c r="F2" s="81" t="s">
        <v>90</v>
      </c>
      <c r="G2" s="81"/>
      <c r="H2" s="22">
        <v>153753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413</v>
      </c>
      <c r="J10" s="62">
        <v>567</v>
      </c>
      <c r="K10" s="62">
        <v>415</v>
      </c>
      <c r="L10" s="62">
        <v>77</v>
      </c>
      <c r="M10" s="25">
        <v>327</v>
      </c>
      <c r="N10" s="25">
        <v>357</v>
      </c>
      <c r="O10" s="25">
        <v>323</v>
      </c>
      <c r="P10" s="25">
        <v>280</v>
      </c>
      <c r="Q10" s="25">
        <v>237</v>
      </c>
      <c r="R10" s="25">
        <v>25</v>
      </c>
      <c r="S10" s="25">
        <v>167</v>
      </c>
      <c r="T10" s="25">
        <v>175</v>
      </c>
      <c r="U10" s="25">
        <v>229</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0.99860995273839315</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413</v>
      </c>
      <c r="J11" s="63">
        <v>568</v>
      </c>
      <c r="K11" s="63">
        <v>415</v>
      </c>
      <c r="L11" s="63">
        <v>77</v>
      </c>
      <c r="M11" s="45">
        <v>328</v>
      </c>
      <c r="N11" s="45">
        <v>358</v>
      </c>
      <c r="O11" s="45">
        <v>323</v>
      </c>
      <c r="P11" s="45">
        <v>280</v>
      </c>
      <c r="Q11" s="45">
        <v>237</v>
      </c>
      <c r="R11" s="45">
        <v>25</v>
      </c>
      <c r="S11" s="45">
        <v>168</v>
      </c>
      <c r="T11" s="45">
        <v>175</v>
      </c>
      <c r="U11" s="45">
        <v>230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413</v>
      </c>
      <c r="J13" s="62">
        <v>566</v>
      </c>
      <c r="K13" s="62">
        <v>413</v>
      </c>
      <c r="L13" s="62">
        <v>77</v>
      </c>
      <c r="M13" s="25">
        <v>327</v>
      </c>
      <c r="N13" s="25">
        <v>356</v>
      </c>
      <c r="O13" s="25">
        <v>323</v>
      </c>
      <c r="P13" s="25">
        <v>280</v>
      </c>
      <c r="Q13" s="25">
        <v>237</v>
      </c>
      <c r="R13" s="25">
        <v>25</v>
      </c>
      <c r="S13" s="25">
        <v>167</v>
      </c>
      <c r="T13" s="25">
        <v>174</v>
      </c>
      <c r="U13" s="25">
        <v>229</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0.99860801781737196</v>
      </c>
    </row>
    <row r="14" spans="1:57" s="3" customFormat="1" ht="50.1" customHeight="1" thickTop="1" thickBot="1">
      <c r="A14" s="132"/>
      <c r="B14" s="134"/>
      <c r="C14" s="131"/>
      <c r="D14" s="135"/>
      <c r="E14" s="131"/>
      <c r="F14" s="136"/>
      <c r="G14" s="137"/>
      <c r="H14" s="27" t="str">
        <f>'PANEL DE CONTROL DISTRITAL'!H13</f>
        <v>Número de trámites aplicados</v>
      </c>
      <c r="I14" s="63">
        <v>413</v>
      </c>
      <c r="J14" s="63">
        <v>567</v>
      </c>
      <c r="K14" s="63">
        <v>415</v>
      </c>
      <c r="L14" s="63">
        <v>77</v>
      </c>
      <c r="M14" s="45">
        <v>327</v>
      </c>
      <c r="N14" s="45">
        <v>357</v>
      </c>
      <c r="O14" s="45">
        <v>323</v>
      </c>
      <c r="P14" s="45">
        <v>280</v>
      </c>
      <c r="Q14" s="45">
        <v>237</v>
      </c>
      <c r="R14" s="45">
        <v>25</v>
      </c>
      <c r="S14" s="45">
        <v>167</v>
      </c>
      <c r="T14" s="45">
        <v>175</v>
      </c>
      <c r="U14" s="45">
        <v>229</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413</v>
      </c>
      <c r="J16" s="62">
        <v>567</v>
      </c>
      <c r="K16" s="62">
        <v>415</v>
      </c>
      <c r="L16" s="62">
        <v>77</v>
      </c>
      <c r="M16" s="25">
        <v>327</v>
      </c>
      <c r="N16" s="25">
        <v>357</v>
      </c>
      <c r="O16" s="25">
        <v>323</v>
      </c>
      <c r="P16" s="25">
        <v>280</v>
      </c>
      <c r="Q16" s="25">
        <v>237</v>
      </c>
      <c r="R16" s="25">
        <v>25</v>
      </c>
      <c r="S16" s="25">
        <v>167</v>
      </c>
      <c r="T16" s="25">
        <v>175</v>
      </c>
      <c r="U16" s="25">
        <v>229</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413</v>
      </c>
      <c r="J17" s="63">
        <v>567</v>
      </c>
      <c r="K17" s="63">
        <v>415</v>
      </c>
      <c r="L17" s="63">
        <v>77</v>
      </c>
      <c r="M17" s="45">
        <v>327</v>
      </c>
      <c r="N17" s="45">
        <v>357</v>
      </c>
      <c r="O17" s="45">
        <v>323</v>
      </c>
      <c r="P17" s="45">
        <v>280</v>
      </c>
      <c r="Q17" s="45">
        <v>237</v>
      </c>
      <c r="R17" s="45">
        <v>25</v>
      </c>
      <c r="S17" s="45">
        <v>167</v>
      </c>
      <c r="T17" s="45">
        <v>175</v>
      </c>
      <c r="U17" s="45">
        <v>229</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498</v>
      </c>
      <c r="J19" s="64">
        <v>1566</v>
      </c>
      <c r="K19" s="62">
        <v>925</v>
      </c>
      <c r="L19" s="62">
        <v>313</v>
      </c>
      <c r="M19" s="25">
        <v>349</v>
      </c>
      <c r="N19" s="25">
        <v>380</v>
      </c>
      <c r="O19" s="25">
        <v>363</v>
      </c>
      <c r="P19" s="25">
        <v>275</v>
      </c>
      <c r="Q19" s="25">
        <v>265</v>
      </c>
      <c r="R19" s="25">
        <v>54</v>
      </c>
      <c r="S19" s="25">
        <v>190</v>
      </c>
      <c r="T19" s="25">
        <v>138</v>
      </c>
      <c r="U19" s="25">
        <v>259</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498</v>
      </c>
      <c r="J20" s="65">
        <v>1566</v>
      </c>
      <c r="K20" s="63">
        <v>925</v>
      </c>
      <c r="L20" s="63">
        <v>313</v>
      </c>
      <c r="M20" s="45">
        <v>349</v>
      </c>
      <c r="N20" s="45">
        <v>380</v>
      </c>
      <c r="O20" s="45">
        <v>363</v>
      </c>
      <c r="P20" s="45">
        <v>275</v>
      </c>
      <c r="Q20" s="45">
        <v>265</v>
      </c>
      <c r="R20" s="45">
        <v>54</v>
      </c>
      <c r="S20" s="45">
        <v>190</v>
      </c>
      <c r="T20" s="45">
        <v>138</v>
      </c>
      <c r="U20" s="45">
        <v>259</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785</v>
      </c>
      <c r="J22" s="64">
        <v>1206</v>
      </c>
      <c r="K22" s="64">
        <v>1365</v>
      </c>
      <c r="L22" s="64">
        <v>1391</v>
      </c>
      <c r="M22" s="25">
        <v>922</v>
      </c>
      <c r="N22" s="25">
        <v>792</v>
      </c>
      <c r="O22" s="25">
        <v>696</v>
      </c>
      <c r="P22" s="25">
        <v>545</v>
      </c>
      <c r="Q22" s="25">
        <v>392</v>
      </c>
      <c r="R22" s="25">
        <v>406</v>
      </c>
      <c r="S22" s="25">
        <v>364</v>
      </c>
      <c r="T22" s="25">
        <v>309</v>
      </c>
      <c r="U22" s="25">
        <v>372</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785</v>
      </c>
      <c r="J23" s="65">
        <v>1206</v>
      </c>
      <c r="K23" s="65">
        <v>1365</v>
      </c>
      <c r="L23" s="65">
        <v>1391</v>
      </c>
      <c r="M23" s="45">
        <v>922</v>
      </c>
      <c r="N23" s="45">
        <v>792</v>
      </c>
      <c r="O23" s="45">
        <v>696</v>
      </c>
      <c r="P23" s="45">
        <v>545</v>
      </c>
      <c r="Q23" s="45">
        <v>392</v>
      </c>
      <c r="R23" s="45">
        <v>406</v>
      </c>
      <c r="S23" s="45">
        <v>364</v>
      </c>
      <c r="T23" s="45">
        <v>309</v>
      </c>
      <c r="U23" s="45">
        <v>372</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851</v>
      </c>
      <c r="J25" s="64">
        <v>1145</v>
      </c>
      <c r="K25" s="62">
        <v>755</v>
      </c>
      <c r="L25" s="62">
        <v>287</v>
      </c>
      <c r="M25" s="25">
        <v>818</v>
      </c>
      <c r="N25" s="25">
        <v>510</v>
      </c>
      <c r="O25" s="25">
        <v>433</v>
      </c>
      <c r="P25" s="25">
        <v>426</v>
      </c>
      <c r="Q25" s="25">
        <v>271</v>
      </c>
      <c r="R25" s="25">
        <v>40</v>
      </c>
      <c r="S25" s="25">
        <v>232</v>
      </c>
      <c r="T25" s="25">
        <v>193</v>
      </c>
      <c r="U25" s="25">
        <v>196</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0.99918857513794224</v>
      </c>
    </row>
    <row r="26" spans="1:57" ht="50.1" customHeight="1" thickTop="1" thickBot="1">
      <c r="A26" s="132"/>
      <c r="B26" s="134"/>
      <c r="C26" s="131"/>
      <c r="D26" s="135"/>
      <c r="E26" s="131"/>
      <c r="F26" s="136"/>
      <c r="G26" s="137"/>
      <c r="H26" s="27" t="str">
        <f>'PANEL DE CONTROL DISTRITAL'!H25</f>
        <v xml:space="preserve"> Total de credenciales solicitadas</v>
      </c>
      <c r="I26" s="63">
        <v>852</v>
      </c>
      <c r="J26" s="65">
        <v>1147</v>
      </c>
      <c r="K26" s="63">
        <v>756</v>
      </c>
      <c r="L26" s="63">
        <v>287</v>
      </c>
      <c r="M26" s="45">
        <v>818</v>
      </c>
      <c r="N26" s="45">
        <v>510</v>
      </c>
      <c r="O26" s="45">
        <v>433</v>
      </c>
      <c r="P26" s="45">
        <v>426</v>
      </c>
      <c r="Q26" s="45">
        <v>271</v>
      </c>
      <c r="R26" s="45">
        <v>40</v>
      </c>
      <c r="S26" s="45">
        <v>232</v>
      </c>
      <c r="T26" s="45">
        <v>193</v>
      </c>
      <c r="U26" s="45">
        <v>197</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18" priority="15" operator="greaterThan">
      <formula>95%</formula>
    </cfRule>
    <cfRule type="cellIs" dxfId="117" priority="16" operator="greaterThanOrEqual">
      <formula>90%</formula>
    </cfRule>
    <cfRule type="cellIs" dxfId="116" priority="17" operator="lessThan">
      <formula>89.99%</formula>
    </cfRule>
  </conditionalFormatting>
  <conditionalFormatting sqref="AS13">
    <cfRule type="cellIs" dxfId="115" priority="12" operator="greaterThan">
      <formula>95%</formula>
    </cfRule>
    <cfRule type="cellIs" dxfId="114" priority="13" operator="greaterThanOrEqual">
      <formula>90%</formula>
    </cfRule>
    <cfRule type="cellIs" dxfId="113" priority="14" operator="lessThan">
      <formula>89.99%</formula>
    </cfRule>
  </conditionalFormatting>
  <conditionalFormatting sqref="AS16">
    <cfRule type="cellIs" dxfId="112" priority="9" operator="greaterThan">
      <formula>95%</formula>
    </cfRule>
    <cfRule type="cellIs" dxfId="111" priority="10" operator="greaterThanOrEqual">
      <formula>90%</formula>
    </cfRule>
    <cfRule type="cellIs" dxfId="110" priority="11" operator="lessThan">
      <formula>89.99%</formula>
    </cfRule>
  </conditionalFormatting>
  <conditionalFormatting sqref="AS19">
    <cfRule type="cellIs" dxfId="109" priority="6" operator="greaterThan">
      <formula>95%</formula>
    </cfRule>
    <cfRule type="cellIs" dxfId="108" priority="7" operator="greaterThanOrEqual">
      <formula>90%</formula>
    </cfRule>
    <cfRule type="cellIs" dxfId="107" priority="8" operator="lessThan">
      <formula>89.99%</formula>
    </cfRule>
  </conditionalFormatting>
  <conditionalFormatting sqref="AS22">
    <cfRule type="cellIs" dxfId="106" priority="1" operator="greaterThanOrEqual">
      <formula>100%</formula>
    </cfRule>
    <cfRule type="cellIs" dxfId="105" priority="2" operator="lessThan">
      <formula>99.99%</formula>
    </cfRule>
  </conditionalFormatting>
  <conditionalFormatting sqref="AS25">
    <cfRule type="cellIs" dxfId="104" priority="3" operator="greaterThan">
      <formula>95%</formula>
    </cfRule>
    <cfRule type="cellIs" dxfId="103" priority="4" operator="greaterThanOrEqual">
      <formula>90%</formula>
    </cfRule>
    <cfRule type="cellIs" dxfId="102" priority="5" operator="lessThan">
      <formula>89.99%</formula>
    </cfRule>
  </conditionalFormatting>
  <conditionalFormatting sqref="I21:AR21">
    <cfRule type="colorScale" priority="1075">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37D50DF5-1932-40D8-96B7-9AC7C8410260}"/>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DE8D27-FD02-4D9D-B8F7-D741C6E5DBF0}">
  <sheetPr>
    <tabColor theme="9" tint="-0.499984740745262"/>
  </sheetPr>
  <dimension ref="A1:BE48"/>
  <sheetViews>
    <sheetView showGridLines="0" topLeftCell="M3" zoomScale="85" zoomScaleNormal="85" workbookViewId="0">
      <selection activeCell="V25" sqref="V25"/>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38</v>
      </c>
      <c r="F2" s="81" t="s">
        <v>90</v>
      </c>
      <c r="G2" s="81"/>
      <c r="H2" s="22">
        <v>153851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381</v>
      </c>
      <c r="J10" s="62">
        <v>576</v>
      </c>
      <c r="K10" s="62">
        <v>445</v>
      </c>
      <c r="L10" s="62">
        <v>75</v>
      </c>
      <c r="M10" s="25">
        <v>387</v>
      </c>
      <c r="N10" s="25">
        <v>410</v>
      </c>
      <c r="O10" s="25">
        <v>376</v>
      </c>
      <c r="P10" s="25">
        <v>393</v>
      </c>
      <c r="Q10" s="25">
        <v>307</v>
      </c>
      <c r="R10" s="25">
        <v>37</v>
      </c>
      <c r="S10" s="25">
        <v>210</v>
      </c>
      <c r="T10" s="25">
        <v>183</v>
      </c>
      <c r="U10" s="25">
        <v>260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381</v>
      </c>
      <c r="J11" s="63">
        <v>576</v>
      </c>
      <c r="K11" s="63">
        <v>445</v>
      </c>
      <c r="L11" s="63">
        <v>75</v>
      </c>
      <c r="M11" s="45">
        <v>387</v>
      </c>
      <c r="N11" s="45">
        <v>410</v>
      </c>
      <c r="O11" s="45">
        <v>376</v>
      </c>
      <c r="P11" s="45">
        <v>393</v>
      </c>
      <c r="Q11" s="45">
        <v>307</v>
      </c>
      <c r="R11" s="45">
        <v>37</v>
      </c>
      <c r="S11" s="45">
        <v>210</v>
      </c>
      <c r="T11" s="45">
        <v>183</v>
      </c>
      <c r="U11" s="45">
        <v>260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380</v>
      </c>
      <c r="J13" s="62">
        <v>526</v>
      </c>
      <c r="K13" s="62">
        <v>444</v>
      </c>
      <c r="L13" s="62">
        <v>75</v>
      </c>
      <c r="M13" s="25">
        <v>387</v>
      </c>
      <c r="N13" s="25">
        <v>410</v>
      </c>
      <c r="O13" s="25">
        <v>376</v>
      </c>
      <c r="P13" s="25">
        <v>393</v>
      </c>
      <c r="Q13" s="25">
        <v>307</v>
      </c>
      <c r="R13" s="25">
        <v>37</v>
      </c>
      <c r="S13" s="25">
        <v>173</v>
      </c>
      <c r="T13" s="25">
        <v>182</v>
      </c>
      <c r="U13" s="25">
        <v>260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0.97530864197530864</v>
      </c>
    </row>
    <row r="14" spans="1:57" s="3" customFormat="1" ht="50.1" customHeight="1" thickTop="1" thickBot="1">
      <c r="A14" s="132"/>
      <c r="B14" s="134"/>
      <c r="C14" s="131"/>
      <c r="D14" s="135"/>
      <c r="E14" s="131"/>
      <c r="F14" s="136"/>
      <c r="G14" s="137"/>
      <c r="H14" s="27" t="str">
        <f>'PANEL DE CONTROL DISTRITAL'!H13</f>
        <v>Número de trámites aplicados</v>
      </c>
      <c r="I14" s="63">
        <v>381</v>
      </c>
      <c r="J14" s="63">
        <v>576</v>
      </c>
      <c r="K14" s="63">
        <v>455</v>
      </c>
      <c r="L14" s="63">
        <v>75</v>
      </c>
      <c r="M14" s="45">
        <v>387</v>
      </c>
      <c r="N14" s="45">
        <v>410</v>
      </c>
      <c r="O14" s="45">
        <v>376</v>
      </c>
      <c r="P14" s="45">
        <v>393</v>
      </c>
      <c r="Q14" s="45">
        <v>307</v>
      </c>
      <c r="R14" s="45">
        <v>37</v>
      </c>
      <c r="S14" s="45">
        <v>210</v>
      </c>
      <c r="T14" s="45">
        <v>183</v>
      </c>
      <c r="U14" s="45">
        <v>260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381</v>
      </c>
      <c r="J16" s="62">
        <v>576</v>
      </c>
      <c r="K16" s="62">
        <v>445</v>
      </c>
      <c r="L16" s="62">
        <v>75</v>
      </c>
      <c r="M16" s="25">
        <v>387</v>
      </c>
      <c r="N16" s="25">
        <v>410</v>
      </c>
      <c r="O16" s="25">
        <v>376</v>
      </c>
      <c r="P16" s="25">
        <v>393</v>
      </c>
      <c r="Q16" s="25">
        <v>307</v>
      </c>
      <c r="R16" s="25">
        <v>37</v>
      </c>
      <c r="S16" s="25">
        <v>210</v>
      </c>
      <c r="T16" s="25">
        <v>183</v>
      </c>
      <c r="U16" s="25">
        <v>260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381</v>
      </c>
      <c r="J17" s="63">
        <v>576</v>
      </c>
      <c r="K17" s="63">
        <v>445</v>
      </c>
      <c r="L17" s="63">
        <v>75</v>
      </c>
      <c r="M17" s="45">
        <v>387</v>
      </c>
      <c r="N17" s="45">
        <v>410</v>
      </c>
      <c r="O17" s="45">
        <v>376</v>
      </c>
      <c r="P17" s="45">
        <v>393</v>
      </c>
      <c r="Q17" s="45">
        <v>307</v>
      </c>
      <c r="R17" s="45">
        <v>37</v>
      </c>
      <c r="S17" s="45">
        <v>210</v>
      </c>
      <c r="T17" s="45">
        <v>183</v>
      </c>
      <c r="U17" s="45">
        <v>260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4">
        <v>1598</v>
      </c>
      <c r="J19" s="64">
        <v>2418</v>
      </c>
      <c r="K19" s="62">
        <v>907</v>
      </c>
      <c r="L19" s="62">
        <v>332</v>
      </c>
      <c r="M19" s="25">
        <v>446</v>
      </c>
      <c r="N19" s="25">
        <v>421</v>
      </c>
      <c r="O19" s="25">
        <v>409</v>
      </c>
      <c r="P19" s="25">
        <v>395</v>
      </c>
      <c r="Q19" s="25">
        <v>321</v>
      </c>
      <c r="R19" s="25">
        <v>0</v>
      </c>
      <c r="S19" s="25">
        <v>169</v>
      </c>
      <c r="T19" s="25">
        <v>275</v>
      </c>
      <c r="U19" s="25">
        <v>222</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5">
        <v>1598</v>
      </c>
      <c r="J20" s="65">
        <v>2418</v>
      </c>
      <c r="K20" s="63">
        <v>907</v>
      </c>
      <c r="L20" s="63">
        <v>332</v>
      </c>
      <c r="M20" s="45">
        <v>446</v>
      </c>
      <c r="N20" s="45">
        <v>421</v>
      </c>
      <c r="O20" s="45">
        <v>409</v>
      </c>
      <c r="P20" s="45">
        <v>395</v>
      </c>
      <c r="Q20" s="45">
        <v>321</v>
      </c>
      <c r="R20" s="45">
        <v>0</v>
      </c>
      <c r="S20" s="45">
        <v>169</v>
      </c>
      <c r="T20" s="45">
        <v>275</v>
      </c>
      <c r="U20" s="45">
        <v>222</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1539</v>
      </c>
      <c r="J22" s="64">
        <v>2552</v>
      </c>
      <c r="K22" s="64">
        <v>2090</v>
      </c>
      <c r="L22" s="64">
        <v>2033</v>
      </c>
      <c r="M22" s="25">
        <v>1535</v>
      </c>
      <c r="N22" s="25">
        <v>1222</v>
      </c>
      <c r="O22" s="25">
        <v>1052</v>
      </c>
      <c r="P22" s="25">
        <v>915</v>
      </c>
      <c r="Q22" s="25">
        <v>532</v>
      </c>
      <c r="R22" s="25">
        <v>503</v>
      </c>
      <c r="S22" s="25">
        <v>414</v>
      </c>
      <c r="T22" s="25">
        <v>472</v>
      </c>
      <c r="U22" s="25">
        <v>444</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1539</v>
      </c>
      <c r="J23" s="65">
        <v>2552</v>
      </c>
      <c r="K23" s="65">
        <v>2090</v>
      </c>
      <c r="L23" s="65">
        <v>2033</v>
      </c>
      <c r="M23" s="45">
        <v>1535</v>
      </c>
      <c r="N23" s="45">
        <v>1222</v>
      </c>
      <c r="O23" s="45">
        <v>1052</v>
      </c>
      <c r="P23" s="45">
        <v>915</v>
      </c>
      <c r="Q23" s="45">
        <v>532</v>
      </c>
      <c r="R23" s="45">
        <v>503</v>
      </c>
      <c r="S23" s="45">
        <v>414</v>
      </c>
      <c r="T23" s="45">
        <v>472</v>
      </c>
      <c r="U23" s="45">
        <v>444</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1325</v>
      </c>
      <c r="J25" s="64">
        <v>1705</v>
      </c>
      <c r="K25" s="64">
        <v>1065</v>
      </c>
      <c r="L25" s="62">
        <v>389</v>
      </c>
      <c r="M25" s="25">
        <v>964</v>
      </c>
      <c r="N25" s="25">
        <v>734</v>
      </c>
      <c r="O25" s="25">
        <v>532</v>
      </c>
      <c r="P25" s="25">
        <v>532</v>
      </c>
      <c r="Q25" s="25">
        <v>450</v>
      </c>
      <c r="R25" s="25">
        <v>29</v>
      </c>
      <c r="S25" s="25">
        <v>258</v>
      </c>
      <c r="T25" s="25">
        <v>217</v>
      </c>
      <c r="U25" s="25">
        <v>250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1325</v>
      </c>
      <c r="J26" s="65">
        <v>1705</v>
      </c>
      <c r="K26" s="65">
        <v>1065</v>
      </c>
      <c r="L26" s="63">
        <v>389</v>
      </c>
      <c r="M26" s="45">
        <v>964</v>
      </c>
      <c r="N26" s="45">
        <v>734</v>
      </c>
      <c r="O26" s="45">
        <v>532</v>
      </c>
      <c r="P26" s="45">
        <v>532</v>
      </c>
      <c r="Q26" s="45">
        <v>450</v>
      </c>
      <c r="R26" s="45">
        <v>29</v>
      </c>
      <c r="S26" s="45">
        <v>258</v>
      </c>
      <c r="T26" s="45">
        <v>217</v>
      </c>
      <c r="U26" s="45">
        <v>250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01" priority="15" operator="greaterThan">
      <formula>95%</formula>
    </cfRule>
    <cfRule type="cellIs" dxfId="100" priority="16" operator="greaterThanOrEqual">
      <formula>90%</formula>
    </cfRule>
    <cfRule type="cellIs" dxfId="99" priority="17" operator="lessThan">
      <formula>89.99%</formula>
    </cfRule>
  </conditionalFormatting>
  <conditionalFormatting sqref="AS13">
    <cfRule type="cellIs" dxfId="98" priority="12" operator="greaterThan">
      <formula>95%</formula>
    </cfRule>
    <cfRule type="cellIs" dxfId="97" priority="13" operator="greaterThanOrEqual">
      <formula>90%</formula>
    </cfRule>
    <cfRule type="cellIs" dxfId="96" priority="14" operator="lessThan">
      <formula>89.99%</formula>
    </cfRule>
  </conditionalFormatting>
  <conditionalFormatting sqref="AS16">
    <cfRule type="cellIs" dxfId="95" priority="9" operator="greaterThan">
      <formula>95%</formula>
    </cfRule>
    <cfRule type="cellIs" dxfId="94" priority="10" operator="greaterThanOrEqual">
      <formula>90%</formula>
    </cfRule>
    <cfRule type="cellIs" dxfId="93" priority="11" operator="lessThan">
      <formula>89.99%</formula>
    </cfRule>
  </conditionalFormatting>
  <conditionalFormatting sqref="AS19">
    <cfRule type="cellIs" dxfId="92" priority="6" operator="greaterThan">
      <formula>95%</formula>
    </cfRule>
    <cfRule type="cellIs" dxfId="91" priority="7" operator="greaterThanOrEqual">
      <formula>90%</formula>
    </cfRule>
    <cfRule type="cellIs" dxfId="90" priority="8" operator="lessThan">
      <formula>89.99%</formula>
    </cfRule>
  </conditionalFormatting>
  <conditionalFormatting sqref="AS22">
    <cfRule type="cellIs" dxfId="89" priority="1" operator="greaterThanOrEqual">
      <formula>100%</formula>
    </cfRule>
    <cfRule type="cellIs" dxfId="88" priority="2" operator="lessThan">
      <formula>99.99%</formula>
    </cfRule>
  </conditionalFormatting>
  <conditionalFormatting sqref="AS25">
    <cfRule type="cellIs" dxfId="87" priority="3" operator="greaterThan">
      <formula>95%</formula>
    </cfRule>
    <cfRule type="cellIs" dxfId="86" priority="4" operator="greaterThanOrEqual">
      <formula>90%</formula>
    </cfRule>
    <cfRule type="cellIs" dxfId="85" priority="5" operator="lessThan">
      <formula>89.99%</formula>
    </cfRule>
  </conditionalFormatting>
  <conditionalFormatting sqref="I21:AR21">
    <cfRule type="colorScale" priority="1076">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879FCCE9-2B59-4E64-903D-ED40B3C7E924}"/>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811E0-7C93-4E84-AF2A-989BA8ADC339}">
  <sheetPr>
    <tabColor theme="9" tint="-0.499984740745262"/>
  </sheetPr>
  <dimension ref="A1:BE48"/>
  <sheetViews>
    <sheetView showGridLines="0" topLeftCell="M9" zoomScale="85" zoomScaleNormal="85" workbookViewId="0">
      <selection activeCell="T22" sqref="T22"/>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38</v>
      </c>
      <c r="F2" s="81" t="s">
        <v>90</v>
      </c>
      <c r="G2" s="81"/>
      <c r="H2" s="22">
        <v>153852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21</v>
      </c>
      <c r="J10" s="62">
        <v>19</v>
      </c>
      <c r="K10" s="62">
        <v>15</v>
      </c>
      <c r="L10" s="62">
        <v>0</v>
      </c>
      <c r="M10" s="25">
        <v>0</v>
      </c>
      <c r="N10" s="25">
        <v>0</v>
      </c>
      <c r="O10" s="25">
        <v>0</v>
      </c>
      <c r="P10" s="25">
        <v>0</v>
      </c>
      <c r="Q10" s="25">
        <v>0</v>
      </c>
      <c r="R10" s="25">
        <v>0</v>
      </c>
      <c r="S10" s="25">
        <v>0</v>
      </c>
      <c r="T10" s="25">
        <v>0</v>
      </c>
      <c r="U10" s="25">
        <v>0</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21</v>
      </c>
      <c r="J11" s="63">
        <v>19</v>
      </c>
      <c r="K11" s="63">
        <v>15</v>
      </c>
      <c r="L11" s="63">
        <v>0</v>
      </c>
      <c r="M11" s="45">
        <v>0</v>
      </c>
      <c r="N11" s="45">
        <v>0</v>
      </c>
      <c r="O11" s="45">
        <v>0</v>
      </c>
      <c r="P11" s="45">
        <v>0</v>
      </c>
      <c r="Q11" s="45">
        <v>0</v>
      </c>
      <c r="R11" s="45">
        <v>0</v>
      </c>
      <c r="S11" s="45">
        <v>0</v>
      </c>
      <c r="T11" s="45">
        <v>0</v>
      </c>
      <c r="U11" s="45">
        <v>0</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21</v>
      </c>
      <c r="J13" s="62">
        <v>19</v>
      </c>
      <c r="K13" s="62">
        <v>15</v>
      </c>
      <c r="L13" s="62">
        <v>0</v>
      </c>
      <c r="M13" s="25">
        <v>0</v>
      </c>
      <c r="N13" s="25">
        <v>0</v>
      </c>
      <c r="O13" s="25">
        <v>0</v>
      </c>
      <c r="P13" s="25">
        <v>0</v>
      </c>
      <c r="Q13" s="25">
        <v>0</v>
      </c>
      <c r="R13" s="25">
        <v>0</v>
      </c>
      <c r="S13" s="25">
        <v>0</v>
      </c>
      <c r="T13" s="25">
        <v>0</v>
      </c>
      <c r="U13" s="25">
        <v>0</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21</v>
      </c>
      <c r="J14" s="63">
        <v>19</v>
      </c>
      <c r="K14" s="63">
        <v>15</v>
      </c>
      <c r="L14" s="63">
        <v>0</v>
      </c>
      <c r="M14" s="45">
        <v>0</v>
      </c>
      <c r="N14" s="45">
        <v>0</v>
      </c>
      <c r="O14" s="45">
        <v>0</v>
      </c>
      <c r="P14" s="45">
        <v>0</v>
      </c>
      <c r="Q14" s="45">
        <v>0</v>
      </c>
      <c r="R14" s="45">
        <v>0</v>
      </c>
      <c r="S14" s="45">
        <v>0</v>
      </c>
      <c r="T14" s="45">
        <v>0</v>
      </c>
      <c r="U14" s="45">
        <v>0</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21</v>
      </c>
      <c r="J16" s="62">
        <v>19</v>
      </c>
      <c r="K16" s="62">
        <v>15</v>
      </c>
      <c r="L16" s="62">
        <v>0</v>
      </c>
      <c r="M16" s="25">
        <v>0</v>
      </c>
      <c r="N16" s="25">
        <v>0</v>
      </c>
      <c r="O16" s="25">
        <v>0</v>
      </c>
      <c r="P16" s="25">
        <v>0</v>
      </c>
      <c r="Q16" s="25">
        <v>0</v>
      </c>
      <c r="R16" s="25">
        <v>0</v>
      </c>
      <c r="S16" s="25">
        <v>0</v>
      </c>
      <c r="T16" s="25">
        <v>0</v>
      </c>
      <c r="U16" s="25">
        <v>0</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21</v>
      </c>
      <c r="J17" s="63">
        <v>19</v>
      </c>
      <c r="K17" s="63">
        <v>15</v>
      </c>
      <c r="L17" s="63">
        <v>0</v>
      </c>
      <c r="M17" s="45">
        <v>0</v>
      </c>
      <c r="N17" s="45">
        <v>0</v>
      </c>
      <c r="O17" s="45">
        <v>0</v>
      </c>
      <c r="P17" s="45">
        <v>0</v>
      </c>
      <c r="Q17" s="45">
        <v>0</v>
      </c>
      <c r="R17" s="45">
        <v>0</v>
      </c>
      <c r="S17" s="45">
        <v>0</v>
      </c>
      <c r="T17" s="45">
        <v>0</v>
      </c>
      <c r="U17" s="45">
        <v>0</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463</v>
      </c>
      <c r="J19" s="62">
        <v>770</v>
      </c>
      <c r="K19" s="62">
        <v>36</v>
      </c>
      <c r="L19" s="62">
        <v>3</v>
      </c>
      <c r="M19" s="25">
        <v>15</v>
      </c>
      <c r="N19" s="25">
        <v>2</v>
      </c>
      <c r="O19" s="25">
        <v>1</v>
      </c>
      <c r="P19" s="25">
        <v>0</v>
      </c>
      <c r="Q19" s="25">
        <v>0</v>
      </c>
      <c r="R19" s="25">
        <v>0</v>
      </c>
      <c r="S19" s="25">
        <v>0</v>
      </c>
      <c r="T19" s="25">
        <v>0</v>
      </c>
      <c r="U19" s="25">
        <v>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463</v>
      </c>
      <c r="J20" s="63">
        <v>770</v>
      </c>
      <c r="K20" s="63">
        <v>36</v>
      </c>
      <c r="L20" s="63">
        <v>3</v>
      </c>
      <c r="M20" s="45">
        <v>15</v>
      </c>
      <c r="N20" s="45">
        <v>2</v>
      </c>
      <c r="O20" s="45">
        <v>1</v>
      </c>
      <c r="P20" s="45">
        <v>0</v>
      </c>
      <c r="Q20" s="45">
        <v>0</v>
      </c>
      <c r="R20" s="45">
        <v>0</v>
      </c>
      <c r="S20" s="45">
        <v>0</v>
      </c>
      <c r="T20" s="45">
        <v>0</v>
      </c>
      <c r="U20" s="45">
        <v>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707</v>
      </c>
      <c r="J22" s="64">
        <v>1162</v>
      </c>
      <c r="K22" s="62">
        <v>982</v>
      </c>
      <c r="L22" s="62">
        <v>820</v>
      </c>
      <c r="M22" s="25">
        <v>183</v>
      </c>
      <c r="N22" s="25">
        <v>150</v>
      </c>
      <c r="O22" s="25">
        <v>87</v>
      </c>
      <c r="P22" s="25">
        <v>55</v>
      </c>
      <c r="Q22" s="25">
        <v>1</v>
      </c>
      <c r="R22" s="25">
        <v>1</v>
      </c>
      <c r="S22" s="25">
        <v>1</v>
      </c>
      <c r="T22" s="25">
        <v>1</v>
      </c>
      <c r="U22" s="25">
        <v>1</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707</v>
      </c>
      <c r="J23" s="65">
        <v>1162</v>
      </c>
      <c r="K23" s="63">
        <v>982</v>
      </c>
      <c r="L23" s="63">
        <v>820</v>
      </c>
      <c r="M23" s="45">
        <v>183</v>
      </c>
      <c r="N23" s="45">
        <v>150</v>
      </c>
      <c r="O23" s="45">
        <v>87</v>
      </c>
      <c r="P23" s="45">
        <v>55</v>
      </c>
      <c r="Q23" s="45">
        <v>1</v>
      </c>
      <c r="R23" s="45">
        <v>1</v>
      </c>
      <c r="S23" s="45">
        <v>1</v>
      </c>
      <c r="T23" s="45">
        <v>1</v>
      </c>
      <c r="U23" s="45">
        <v>1</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221</v>
      </c>
      <c r="J25" s="62">
        <v>315</v>
      </c>
      <c r="K25" s="62">
        <v>216</v>
      </c>
      <c r="L25" s="62">
        <v>165</v>
      </c>
      <c r="M25" s="25">
        <v>652</v>
      </c>
      <c r="N25" s="25">
        <v>35</v>
      </c>
      <c r="O25" s="25">
        <v>53</v>
      </c>
      <c r="P25" s="25">
        <v>32</v>
      </c>
      <c r="Q25" s="25">
        <v>11</v>
      </c>
      <c r="R25" s="25">
        <v>0</v>
      </c>
      <c r="S25" s="25">
        <v>0</v>
      </c>
      <c r="T25" s="25">
        <v>0</v>
      </c>
      <c r="U25" s="25">
        <v>0</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221</v>
      </c>
      <c r="J26" s="63">
        <v>315</v>
      </c>
      <c r="K26" s="63">
        <v>216</v>
      </c>
      <c r="L26" s="63">
        <v>165</v>
      </c>
      <c r="M26" s="45">
        <v>652</v>
      </c>
      <c r="N26" s="45">
        <v>35</v>
      </c>
      <c r="O26" s="45">
        <v>53</v>
      </c>
      <c r="P26" s="45">
        <v>32</v>
      </c>
      <c r="Q26" s="45">
        <v>11</v>
      </c>
      <c r="R26" s="45">
        <v>0</v>
      </c>
      <c r="S26" s="45">
        <v>0</v>
      </c>
      <c r="T26" s="45">
        <v>0</v>
      </c>
      <c r="U26" s="45">
        <v>0</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84" priority="15" operator="greaterThan">
      <formula>95%</formula>
    </cfRule>
    <cfRule type="cellIs" dxfId="83" priority="16" operator="greaterThanOrEqual">
      <formula>90%</formula>
    </cfRule>
    <cfRule type="cellIs" dxfId="82" priority="17" operator="lessThan">
      <formula>89.99%</formula>
    </cfRule>
  </conditionalFormatting>
  <conditionalFormatting sqref="AS13">
    <cfRule type="cellIs" dxfId="81" priority="12" operator="greaterThan">
      <formula>95%</formula>
    </cfRule>
    <cfRule type="cellIs" dxfId="80" priority="13" operator="greaterThanOrEqual">
      <formula>90%</formula>
    </cfRule>
    <cfRule type="cellIs" dxfId="79" priority="14" operator="lessThan">
      <formula>89.99%</formula>
    </cfRule>
  </conditionalFormatting>
  <conditionalFormatting sqref="AS16">
    <cfRule type="cellIs" dxfId="78" priority="9" operator="greaterThan">
      <formula>95%</formula>
    </cfRule>
    <cfRule type="cellIs" dxfId="77" priority="10" operator="greaterThanOrEqual">
      <formula>90%</formula>
    </cfRule>
    <cfRule type="cellIs" dxfId="76" priority="11" operator="lessThan">
      <formula>89.99%</formula>
    </cfRule>
  </conditionalFormatting>
  <conditionalFormatting sqref="AS19">
    <cfRule type="cellIs" dxfId="75" priority="6" operator="greaterThan">
      <formula>95%</formula>
    </cfRule>
    <cfRule type="cellIs" dxfId="74" priority="7" operator="greaterThanOrEqual">
      <formula>90%</formula>
    </cfRule>
    <cfRule type="cellIs" dxfId="73" priority="8" operator="lessThan">
      <formula>89.99%</formula>
    </cfRule>
  </conditionalFormatting>
  <conditionalFormatting sqref="AS22">
    <cfRule type="cellIs" dxfId="72" priority="1" operator="greaterThanOrEqual">
      <formula>100%</formula>
    </cfRule>
    <cfRule type="cellIs" dxfId="71" priority="2" operator="lessThan">
      <formula>99.99%</formula>
    </cfRule>
  </conditionalFormatting>
  <conditionalFormatting sqref="AS25">
    <cfRule type="cellIs" dxfId="70" priority="3" operator="greaterThan">
      <formula>95%</formula>
    </cfRule>
    <cfRule type="cellIs" dxfId="69" priority="4" operator="greaterThanOrEqual">
      <formula>90%</formula>
    </cfRule>
    <cfRule type="cellIs" dxfId="68" priority="5" operator="lessThan">
      <formula>89.99%</formula>
    </cfRule>
  </conditionalFormatting>
  <conditionalFormatting sqref="I21:AR21">
    <cfRule type="colorScale" priority="1077">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0FF5E2F8-14AB-4245-8188-2740DA173107}"/>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34FC01-1E9E-4ADB-AB12-C5372B6480E9}">
  <sheetPr>
    <tabColor theme="8"/>
  </sheetPr>
  <dimension ref="A1:BE48"/>
  <sheetViews>
    <sheetView showGridLines="0" topLeftCell="AJ2" zoomScale="85" zoomScaleNormal="85" workbookViewId="0">
      <selection activeCell="U27" sqref="U27"/>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39</v>
      </c>
      <c r="F2" s="81" t="s">
        <v>90</v>
      </c>
      <c r="G2" s="81"/>
      <c r="H2" s="22">
        <v>153951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302</v>
      </c>
      <c r="J10" s="62">
        <v>686</v>
      </c>
      <c r="K10" s="62">
        <v>537</v>
      </c>
      <c r="L10" s="62">
        <v>26</v>
      </c>
      <c r="M10" s="25">
        <v>243</v>
      </c>
      <c r="N10" s="25">
        <v>272</v>
      </c>
      <c r="O10" s="25">
        <v>277</v>
      </c>
      <c r="P10" s="25">
        <v>223</v>
      </c>
      <c r="Q10" s="25">
        <v>231</v>
      </c>
      <c r="R10" s="25">
        <v>25</v>
      </c>
      <c r="S10" s="25">
        <v>169</v>
      </c>
      <c r="T10" s="25">
        <v>173</v>
      </c>
      <c r="U10" s="25">
        <v>187</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302</v>
      </c>
      <c r="J11" s="63">
        <v>686</v>
      </c>
      <c r="K11" s="63">
        <v>537</v>
      </c>
      <c r="L11" s="63">
        <v>26</v>
      </c>
      <c r="M11" s="45">
        <v>243</v>
      </c>
      <c r="N11" s="45">
        <v>272</v>
      </c>
      <c r="O11" s="45">
        <v>277</v>
      </c>
      <c r="P11" s="45">
        <v>223</v>
      </c>
      <c r="Q11" s="45">
        <v>231</v>
      </c>
      <c r="R11" s="45">
        <v>25</v>
      </c>
      <c r="S11" s="45">
        <v>169</v>
      </c>
      <c r="T11" s="45">
        <v>173</v>
      </c>
      <c r="U11" s="45">
        <v>187</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302</v>
      </c>
      <c r="J13" s="62">
        <v>686</v>
      </c>
      <c r="K13" s="62">
        <v>537</v>
      </c>
      <c r="L13" s="62">
        <v>26</v>
      </c>
      <c r="M13" s="25">
        <v>243</v>
      </c>
      <c r="N13" s="25">
        <v>272</v>
      </c>
      <c r="O13" s="25">
        <v>277</v>
      </c>
      <c r="P13" s="25">
        <v>223</v>
      </c>
      <c r="Q13" s="25">
        <v>231</v>
      </c>
      <c r="R13" s="25">
        <v>25</v>
      </c>
      <c r="S13" s="25">
        <v>169</v>
      </c>
      <c r="T13" s="25">
        <v>173</v>
      </c>
      <c r="U13" s="25">
        <v>187</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302</v>
      </c>
      <c r="J14" s="63">
        <v>686</v>
      </c>
      <c r="K14" s="63">
        <v>537</v>
      </c>
      <c r="L14" s="63">
        <v>26</v>
      </c>
      <c r="M14" s="45">
        <v>243</v>
      </c>
      <c r="N14" s="45">
        <v>272</v>
      </c>
      <c r="O14" s="45">
        <v>277</v>
      </c>
      <c r="P14" s="45">
        <v>223</v>
      </c>
      <c r="Q14" s="45">
        <v>231</v>
      </c>
      <c r="R14" s="45">
        <v>25</v>
      </c>
      <c r="S14" s="45">
        <v>169</v>
      </c>
      <c r="T14" s="45">
        <v>173</v>
      </c>
      <c r="U14" s="45">
        <v>187</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302</v>
      </c>
      <c r="J16" s="62">
        <v>686</v>
      </c>
      <c r="K16" s="62">
        <v>537</v>
      </c>
      <c r="L16" s="62">
        <v>26</v>
      </c>
      <c r="M16" s="25">
        <v>243</v>
      </c>
      <c r="N16" s="25">
        <v>272</v>
      </c>
      <c r="O16" s="25">
        <v>277</v>
      </c>
      <c r="P16" s="25">
        <v>223</v>
      </c>
      <c r="Q16" s="25">
        <v>231</v>
      </c>
      <c r="R16" s="25">
        <v>25</v>
      </c>
      <c r="S16" s="25">
        <v>169</v>
      </c>
      <c r="T16" s="25">
        <v>173</v>
      </c>
      <c r="U16" s="25">
        <v>187</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302</v>
      </c>
      <c r="J17" s="63">
        <v>686</v>
      </c>
      <c r="K17" s="63">
        <v>537</v>
      </c>
      <c r="L17" s="63">
        <v>26</v>
      </c>
      <c r="M17" s="45">
        <v>243</v>
      </c>
      <c r="N17" s="45">
        <v>272</v>
      </c>
      <c r="O17" s="45">
        <v>277</v>
      </c>
      <c r="P17" s="45">
        <v>223</v>
      </c>
      <c r="Q17" s="45">
        <v>231</v>
      </c>
      <c r="R17" s="45">
        <v>25</v>
      </c>
      <c r="S17" s="45">
        <v>169</v>
      </c>
      <c r="T17" s="45">
        <v>173</v>
      </c>
      <c r="U17" s="45">
        <v>187</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648</v>
      </c>
      <c r="J19" s="64">
        <v>2269</v>
      </c>
      <c r="K19" s="64">
        <v>1118</v>
      </c>
      <c r="L19" s="62">
        <v>196</v>
      </c>
      <c r="M19" s="25">
        <v>377</v>
      </c>
      <c r="N19" s="25">
        <v>270</v>
      </c>
      <c r="O19" s="25">
        <v>271</v>
      </c>
      <c r="P19" s="25">
        <v>241</v>
      </c>
      <c r="Q19" s="25">
        <v>207</v>
      </c>
      <c r="R19" s="25">
        <v>58</v>
      </c>
      <c r="S19" s="25">
        <v>184</v>
      </c>
      <c r="T19" s="25">
        <v>128</v>
      </c>
      <c r="U19" s="25">
        <v>238</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648</v>
      </c>
      <c r="J20" s="65">
        <v>2269</v>
      </c>
      <c r="K20" s="65">
        <v>1118</v>
      </c>
      <c r="L20" s="63">
        <v>196</v>
      </c>
      <c r="M20" s="45">
        <v>377</v>
      </c>
      <c r="N20" s="45">
        <v>270</v>
      </c>
      <c r="O20" s="45">
        <v>271</v>
      </c>
      <c r="P20" s="45">
        <v>241</v>
      </c>
      <c r="Q20" s="45">
        <v>207</v>
      </c>
      <c r="R20" s="45">
        <v>58</v>
      </c>
      <c r="S20" s="45">
        <v>184</v>
      </c>
      <c r="T20" s="45">
        <v>128</v>
      </c>
      <c r="U20" s="45">
        <v>238</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885</v>
      </c>
      <c r="J22" s="64">
        <v>1717</v>
      </c>
      <c r="K22" s="64">
        <v>1682</v>
      </c>
      <c r="L22" s="64">
        <v>1501</v>
      </c>
      <c r="M22" s="25">
        <v>827</v>
      </c>
      <c r="N22" s="25">
        <v>534</v>
      </c>
      <c r="O22" s="25">
        <v>378</v>
      </c>
      <c r="P22" s="25">
        <v>342</v>
      </c>
      <c r="Q22" s="25">
        <v>104</v>
      </c>
      <c r="R22" s="25">
        <v>128</v>
      </c>
      <c r="S22" s="25">
        <v>107</v>
      </c>
      <c r="T22" s="25">
        <v>50</v>
      </c>
      <c r="U22" s="25">
        <v>97</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885</v>
      </c>
      <c r="J23" s="65">
        <v>1717</v>
      </c>
      <c r="K23" s="65">
        <v>1682</v>
      </c>
      <c r="L23" s="65">
        <v>1501</v>
      </c>
      <c r="M23" s="45">
        <v>827</v>
      </c>
      <c r="N23" s="45">
        <v>534</v>
      </c>
      <c r="O23" s="45">
        <v>378</v>
      </c>
      <c r="P23" s="45">
        <v>342</v>
      </c>
      <c r="Q23" s="45">
        <v>104</v>
      </c>
      <c r="R23" s="45">
        <v>128</v>
      </c>
      <c r="S23" s="45">
        <v>107</v>
      </c>
      <c r="T23" s="45">
        <v>50</v>
      </c>
      <c r="U23" s="45">
        <v>97</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1394</v>
      </c>
      <c r="J25" s="64">
        <v>1437</v>
      </c>
      <c r="K25" s="64">
        <v>1150</v>
      </c>
      <c r="L25" s="62">
        <v>377</v>
      </c>
      <c r="M25" s="25">
        <v>1051</v>
      </c>
      <c r="N25" s="25">
        <v>563</v>
      </c>
      <c r="O25" s="25">
        <v>395</v>
      </c>
      <c r="P25" s="25">
        <v>277</v>
      </c>
      <c r="Q25" s="25">
        <v>231</v>
      </c>
      <c r="R25" s="25">
        <v>34</v>
      </c>
      <c r="S25" s="25">
        <v>205</v>
      </c>
      <c r="T25" s="25">
        <v>185</v>
      </c>
      <c r="U25" s="25">
        <v>191</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1394</v>
      </c>
      <c r="J26" s="65">
        <v>1437</v>
      </c>
      <c r="K26" s="65">
        <v>1150</v>
      </c>
      <c r="L26" s="63">
        <v>377</v>
      </c>
      <c r="M26" s="45">
        <v>1051</v>
      </c>
      <c r="N26" s="45">
        <v>563</v>
      </c>
      <c r="O26" s="45">
        <v>395</v>
      </c>
      <c r="P26" s="45">
        <v>277</v>
      </c>
      <c r="Q26" s="45">
        <v>231</v>
      </c>
      <c r="R26" s="45">
        <v>34</v>
      </c>
      <c r="S26" s="45">
        <v>205</v>
      </c>
      <c r="T26" s="45">
        <v>185</v>
      </c>
      <c r="U26" s="45">
        <v>191</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67" priority="15" operator="greaterThan">
      <formula>95%</formula>
    </cfRule>
    <cfRule type="cellIs" dxfId="66" priority="16" operator="greaterThanOrEqual">
      <formula>90%</formula>
    </cfRule>
    <cfRule type="cellIs" dxfId="65" priority="17" operator="lessThan">
      <formula>89.99%</formula>
    </cfRule>
  </conditionalFormatting>
  <conditionalFormatting sqref="AS13">
    <cfRule type="cellIs" dxfId="64" priority="12" operator="greaterThan">
      <formula>95%</formula>
    </cfRule>
    <cfRule type="cellIs" dxfId="63" priority="13" operator="greaterThanOrEqual">
      <formula>90%</formula>
    </cfRule>
    <cfRule type="cellIs" dxfId="62" priority="14" operator="lessThan">
      <formula>89.99%</formula>
    </cfRule>
  </conditionalFormatting>
  <conditionalFormatting sqref="AS16">
    <cfRule type="cellIs" dxfId="61" priority="9" operator="greaterThan">
      <formula>95%</formula>
    </cfRule>
    <cfRule type="cellIs" dxfId="60" priority="10" operator="greaterThanOrEqual">
      <formula>90%</formula>
    </cfRule>
    <cfRule type="cellIs" dxfId="59" priority="11" operator="lessThan">
      <formula>89.99%</formula>
    </cfRule>
  </conditionalFormatting>
  <conditionalFormatting sqref="AS19">
    <cfRule type="cellIs" dxfId="58" priority="6" operator="greaterThan">
      <formula>95%</formula>
    </cfRule>
    <cfRule type="cellIs" dxfId="57" priority="7" operator="greaterThanOrEqual">
      <formula>90%</formula>
    </cfRule>
    <cfRule type="cellIs" dxfId="56" priority="8" operator="lessThan">
      <formula>89.99%</formula>
    </cfRule>
  </conditionalFormatting>
  <conditionalFormatting sqref="AS22">
    <cfRule type="cellIs" dxfId="55" priority="1" operator="greaterThanOrEqual">
      <formula>100%</formula>
    </cfRule>
    <cfRule type="cellIs" dxfId="54" priority="2" operator="lessThan">
      <formula>99.99%</formula>
    </cfRule>
  </conditionalFormatting>
  <conditionalFormatting sqref="AS25">
    <cfRule type="cellIs" dxfId="53" priority="3" operator="greaterThan">
      <formula>95%</formula>
    </cfRule>
    <cfRule type="cellIs" dxfId="52" priority="4" operator="greaterThanOrEqual">
      <formula>90%</formula>
    </cfRule>
    <cfRule type="cellIs" dxfId="51" priority="5" operator="lessThan">
      <formula>89.99%</formula>
    </cfRule>
  </conditionalFormatting>
  <conditionalFormatting sqref="I21:AR21">
    <cfRule type="colorScale" priority="1078">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D763EEA1-EEA7-410F-85A7-0E3FC4BE66D6}"/>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EC4FBF-96AF-43EB-A84A-4AD4C1B26FD8}">
  <sheetPr>
    <tabColor theme="1" tint="4.9989318521683403E-2"/>
  </sheetPr>
  <dimension ref="A1:BE48"/>
  <sheetViews>
    <sheetView showGridLines="0" topLeftCell="B1" zoomScale="85" zoomScaleNormal="85" workbookViewId="0">
      <pane xSplit="7" ySplit="9" topLeftCell="U20" activePane="bottomRight" state="frozen"/>
      <selection pane="bottomRight" activeCell="F16" sqref="C16:F17"/>
      <selection pane="bottomLeft"/>
      <selection pane="topRight"/>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40</v>
      </c>
      <c r="F2" s="81" t="s">
        <v>90</v>
      </c>
      <c r="G2" s="81"/>
      <c r="H2" s="22">
        <v>154051</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449</v>
      </c>
      <c r="J10" s="62">
        <v>498</v>
      </c>
      <c r="K10" s="62">
        <v>379</v>
      </c>
      <c r="L10" s="62">
        <v>62</v>
      </c>
      <c r="M10" s="25">
        <v>224</v>
      </c>
      <c r="N10" s="25">
        <v>251</v>
      </c>
      <c r="O10" s="25">
        <v>244</v>
      </c>
      <c r="P10" s="25">
        <v>216</v>
      </c>
      <c r="Q10" s="25">
        <v>180</v>
      </c>
      <c r="R10" s="25">
        <v>32</v>
      </c>
      <c r="S10" s="25">
        <v>76</v>
      </c>
      <c r="T10" s="25">
        <v>89</v>
      </c>
      <c r="U10" s="25">
        <v>134</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449</v>
      </c>
      <c r="J11" s="63">
        <v>498</v>
      </c>
      <c r="K11" s="63">
        <v>379</v>
      </c>
      <c r="L11" s="63">
        <v>62</v>
      </c>
      <c r="M11" s="45">
        <v>224</v>
      </c>
      <c r="N11" s="45">
        <v>251</v>
      </c>
      <c r="O11" s="45">
        <v>244</v>
      </c>
      <c r="P11" s="45">
        <v>216</v>
      </c>
      <c r="Q11" s="45">
        <v>180</v>
      </c>
      <c r="R11" s="45">
        <v>32</v>
      </c>
      <c r="S11" s="45">
        <v>76</v>
      </c>
      <c r="T11" s="45">
        <v>89</v>
      </c>
      <c r="U11" s="45">
        <v>134</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447</v>
      </c>
      <c r="J13" s="62">
        <v>497</v>
      </c>
      <c r="K13" s="62">
        <v>379</v>
      </c>
      <c r="L13" s="62">
        <v>62</v>
      </c>
      <c r="M13" s="25">
        <v>224</v>
      </c>
      <c r="N13" s="25">
        <v>250</v>
      </c>
      <c r="O13" s="25">
        <v>244</v>
      </c>
      <c r="P13" s="25">
        <v>216</v>
      </c>
      <c r="Q13" s="25">
        <v>180</v>
      </c>
      <c r="R13" s="25">
        <v>32</v>
      </c>
      <c r="S13" s="25">
        <v>76</v>
      </c>
      <c r="T13" s="25">
        <v>89</v>
      </c>
      <c r="U13" s="25">
        <v>134</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0.99858856739590685</v>
      </c>
    </row>
    <row r="14" spans="1:57" s="3" customFormat="1" ht="50.1" customHeight="1" thickTop="1" thickBot="1">
      <c r="A14" s="132"/>
      <c r="B14" s="134"/>
      <c r="C14" s="131"/>
      <c r="D14" s="135"/>
      <c r="E14" s="131"/>
      <c r="F14" s="136"/>
      <c r="G14" s="137"/>
      <c r="H14" s="27" t="str">
        <f>'PANEL DE CONTROL DISTRITAL'!H13</f>
        <v>Número de trámites aplicados</v>
      </c>
      <c r="I14" s="63">
        <v>449</v>
      </c>
      <c r="J14" s="63">
        <v>498</v>
      </c>
      <c r="K14" s="63">
        <v>379</v>
      </c>
      <c r="L14" s="63">
        <v>62</v>
      </c>
      <c r="M14" s="45">
        <v>224</v>
      </c>
      <c r="N14" s="45">
        <v>251</v>
      </c>
      <c r="O14" s="45">
        <v>244</v>
      </c>
      <c r="P14" s="45">
        <v>216</v>
      </c>
      <c r="Q14" s="45">
        <v>180</v>
      </c>
      <c r="R14" s="45">
        <v>32</v>
      </c>
      <c r="S14" s="45">
        <v>76</v>
      </c>
      <c r="T14" s="45">
        <v>89</v>
      </c>
      <c r="U14" s="45">
        <v>134</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449</v>
      </c>
      <c r="J16" s="62">
        <v>498</v>
      </c>
      <c r="K16" s="62">
        <v>379</v>
      </c>
      <c r="L16" s="62">
        <v>62</v>
      </c>
      <c r="M16" s="25">
        <v>224</v>
      </c>
      <c r="N16" s="25">
        <v>251</v>
      </c>
      <c r="O16" s="25">
        <v>244</v>
      </c>
      <c r="P16" s="25">
        <v>216</v>
      </c>
      <c r="Q16" s="25">
        <v>180</v>
      </c>
      <c r="R16" s="25">
        <v>32</v>
      </c>
      <c r="S16" s="25">
        <v>76</v>
      </c>
      <c r="T16" s="25">
        <v>89</v>
      </c>
      <c r="U16" s="25">
        <v>134</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449</v>
      </c>
      <c r="J17" s="63">
        <v>498</v>
      </c>
      <c r="K17" s="63">
        <v>379</v>
      </c>
      <c r="L17" s="63">
        <v>62</v>
      </c>
      <c r="M17" s="45">
        <v>224</v>
      </c>
      <c r="N17" s="45">
        <v>251</v>
      </c>
      <c r="O17" s="45">
        <v>244</v>
      </c>
      <c r="P17" s="45">
        <v>216</v>
      </c>
      <c r="Q17" s="45">
        <v>180</v>
      </c>
      <c r="R17" s="45">
        <v>32</v>
      </c>
      <c r="S17" s="45">
        <v>76</v>
      </c>
      <c r="T17" s="45">
        <v>89</v>
      </c>
      <c r="U17" s="45">
        <v>134</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629</v>
      </c>
      <c r="J19" s="64">
        <v>1802</v>
      </c>
      <c r="K19" s="62">
        <v>951</v>
      </c>
      <c r="L19" s="62">
        <v>110</v>
      </c>
      <c r="M19" s="25">
        <v>344</v>
      </c>
      <c r="N19" s="25">
        <v>239</v>
      </c>
      <c r="O19" s="25">
        <v>268</v>
      </c>
      <c r="P19" s="25">
        <v>221</v>
      </c>
      <c r="Q19" s="25">
        <v>170</v>
      </c>
      <c r="R19" s="25">
        <v>0</v>
      </c>
      <c r="S19" s="25">
        <v>150</v>
      </c>
      <c r="T19" s="25">
        <v>83</v>
      </c>
      <c r="U19" s="25">
        <v>106</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629</v>
      </c>
      <c r="J20" s="65">
        <v>1802</v>
      </c>
      <c r="K20" s="63">
        <v>951</v>
      </c>
      <c r="L20" s="63">
        <v>110</v>
      </c>
      <c r="M20" s="45">
        <v>344</v>
      </c>
      <c r="N20" s="45">
        <v>239</v>
      </c>
      <c r="O20" s="45">
        <v>268</v>
      </c>
      <c r="P20" s="45">
        <v>221</v>
      </c>
      <c r="Q20" s="45">
        <v>170</v>
      </c>
      <c r="R20" s="45">
        <v>0</v>
      </c>
      <c r="S20" s="45">
        <v>150</v>
      </c>
      <c r="T20" s="45">
        <v>83</v>
      </c>
      <c r="U20" s="45">
        <v>106</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4">
        <v>1148</v>
      </c>
      <c r="J22" s="64">
        <v>1477</v>
      </c>
      <c r="K22" s="64">
        <v>1688</v>
      </c>
      <c r="L22" s="64">
        <v>1439</v>
      </c>
      <c r="M22" s="25">
        <v>1006</v>
      </c>
      <c r="N22" s="25">
        <v>643</v>
      </c>
      <c r="O22" s="25">
        <v>511</v>
      </c>
      <c r="P22" s="25">
        <v>408</v>
      </c>
      <c r="Q22" s="25">
        <v>361</v>
      </c>
      <c r="R22" s="25">
        <v>178</v>
      </c>
      <c r="S22" s="25">
        <v>165</v>
      </c>
      <c r="T22" s="25">
        <v>153</v>
      </c>
      <c r="U22" s="25">
        <v>145</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5">
        <v>1148</v>
      </c>
      <c r="J23" s="65">
        <v>1477</v>
      </c>
      <c r="K23" s="65">
        <v>1688</v>
      </c>
      <c r="L23" s="65">
        <v>1439</v>
      </c>
      <c r="M23" s="45">
        <v>1006</v>
      </c>
      <c r="N23" s="45">
        <v>643</v>
      </c>
      <c r="O23" s="45">
        <v>511</v>
      </c>
      <c r="P23" s="45">
        <v>408</v>
      </c>
      <c r="Q23" s="45">
        <v>361</v>
      </c>
      <c r="R23" s="45">
        <v>178</v>
      </c>
      <c r="S23" s="45">
        <v>165</v>
      </c>
      <c r="T23" s="45">
        <v>153</v>
      </c>
      <c r="U23" s="45">
        <v>145</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4">
        <v>1124</v>
      </c>
      <c r="J25" s="64">
        <v>1473</v>
      </c>
      <c r="K25" s="62">
        <v>734</v>
      </c>
      <c r="L25" s="62">
        <v>359</v>
      </c>
      <c r="M25" s="25">
        <v>777</v>
      </c>
      <c r="N25" s="25">
        <v>602</v>
      </c>
      <c r="O25" s="25">
        <v>375</v>
      </c>
      <c r="P25" s="25">
        <v>324</v>
      </c>
      <c r="Q25" s="25">
        <v>217</v>
      </c>
      <c r="R25" s="25">
        <v>35</v>
      </c>
      <c r="S25" s="25">
        <v>163</v>
      </c>
      <c r="T25" s="25">
        <v>95</v>
      </c>
      <c r="U25" s="25">
        <v>114</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5">
        <v>1124</v>
      </c>
      <c r="J26" s="65">
        <v>1473</v>
      </c>
      <c r="K26" s="63">
        <v>734</v>
      </c>
      <c r="L26" s="63">
        <v>359</v>
      </c>
      <c r="M26" s="45">
        <v>777</v>
      </c>
      <c r="N26" s="45">
        <v>602</v>
      </c>
      <c r="O26" s="45">
        <v>375</v>
      </c>
      <c r="P26" s="45">
        <v>324</v>
      </c>
      <c r="Q26" s="45">
        <v>217</v>
      </c>
      <c r="R26" s="45">
        <v>35</v>
      </c>
      <c r="S26" s="45">
        <v>163</v>
      </c>
      <c r="T26" s="45">
        <v>95</v>
      </c>
      <c r="U26" s="45">
        <v>114</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50" priority="15" operator="greaterThan">
      <formula>95%</formula>
    </cfRule>
    <cfRule type="cellIs" dxfId="49" priority="16" operator="greaterThanOrEqual">
      <formula>90%</formula>
    </cfRule>
    <cfRule type="cellIs" dxfId="48" priority="17" operator="lessThan">
      <formula>89.99%</formula>
    </cfRule>
  </conditionalFormatting>
  <conditionalFormatting sqref="AS13">
    <cfRule type="cellIs" dxfId="47" priority="12" operator="greaterThan">
      <formula>95%</formula>
    </cfRule>
    <cfRule type="cellIs" dxfId="46" priority="13" operator="greaterThanOrEqual">
      <formula>90%</formula>
    </cfRule>
    <cfRule type="cellIs" dxfId="45" priority="14" operator="lessThan">
      <formula>89.99%</formula>
    </cfRule>
  </conditionalFormatting>
  <conditionalFormatting sqref="AS16">
    <cfRule type="cellIs" dxfId="44" priority="9" operator="greaterThan">
      <formula>95%</formula>
    </cfRule>
    <cfRule type="cellIs" dxfId="43" priority="10" operator="greaterThanOrEqual">
      <formula>90%</formula>
    </cfRule>
    <cfRule type="cellIs" dxfId="42" priority="11" operator="lessThan">
      <formula>89.99%</formula>
    </cfRule>
  </conditionalFormatting>
  <conditionalFormatting sqref="AS19">
    <cfRule type="cellIs" dxfId="41" priority="6" operator="greaterThan">
      <formula>95%</formula>
    </cfRule>
    <cfRule type="cellIs" dxfId="40" priority="7" operator="greaterThanOrEqual">
      <formula>90%</formula>
    </cfRule>
    <cfRule type="cellIs" dxfId="39" priority="8" operator="lessThan">
      <formula>89.99%</formula>
    </cfRule>
  </conditionalFormatting>
  <conditionalFormatting sqref="AS22">
    <cfRule type="cellIs" dxfId="38" priority="1" operator="greaterThanOrEqual">
      <formula>100%</formula>
    </cfRule>
    <cfRule type="cellIs" dxfId="37" priority="2" operator="lessThan">
      <formula>99.99%</formula>
    </cfRule>
  </conditionalFormatting>
  <conditionalFormatting sqref="AS25">
    <cfRule type="cellIs" dxfId="36" priority="3" operator="greaterThan">
      <formula>95%</formula>
    </cfRule>
    <cfRule type="cellIs" dxfId="35" priority="4" operator="greaterThanOrEqual">
      <formula>90%</formula>
    </cfRule>
    <cfRule type="cellIs" dxfId="34" priority="5" operator="lessThan">
      <formula>89.99%</formula>
    </cfRule>
  </conditionalFormatting>
  <conditionalFormatting sqref="I21:AR21">
    <cfRule type="colorScale" priority="1079">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7459C47A-175E-462E-90FE-864D4CDEC46A}"/>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780D2C-E06A-43C9-976F-2EB54C77890E}">
  <sheetPr>
    <tabColor theme="1" tint="4.9989318521683403E-2"/>
  </sheetPr>
  <dimension ref="A1:BE48"/>
  <sheetViews>
    <sheetView showGridLines="0" topLeftCell="Z2" zoomScale="85" zoomScaleNormal="85" workbookViewId="0">
      <selection activeCell="U14" sqref="U14"/>
    </sheetView>
  </sheetViews>
  <sheetFormatPr defaultColWidth="11.42578125" defaultRowHeight="30" customHeight="1"/>
  <cols>
    <col min="1" max="1" width="10.5703125" style="1" bestFit="1" customWidth="1"/>
    <col min="2" max="2" width="19.28515625" style="1" bestFit="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40</v>
      </c>
      <c r="F2" s="81" t="s">
        <v>90</v>
      </c>
      <c r="G2" s="81"/>
      <c r="H2" s="22">
        <v>154052</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282</v>
      </c>
      <c r="J10" s="62">
        <v>344</v>
      </c>
      <c r="K10" s="62">
        <v>189</v>
      </c>
      <c r="L10" s="62">
        <v>45</v>
      </c>
      <c r="M10" s="25">
        <v>185</v>
      </c>
      <c r="N10" s="25">
        <v>180</v>
      </c>
      <c r="O10" s="25">
        <v>201</v>
      </c>
      <c r="P10" s="25">
        <v>170</v>
      </c>
      <c r="Q10" s="25">
        <v>102</v>
      </c>
      <c r="R10" s="25">
        <v>17</v>
      </c>
      <c r="S10" s="25">
        <v>80</v>
      </c>
      <c r="T10" s="25">
        <v>62</v>
      </c>
      <c r="U10" s="25">
        <v>92</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282</v>
      </c>
      <c r="J11" s="63">
        <v>344</v>
      </c>
      <c r="K11" s="63">
        <v>189</v>
      </c>
      <c r="L11" s="63">
        <v>45</v>
      </c>
      <c r="M11" s="45">
        <v>185</v>
      </c>
      <c r="N11" s="45">
        <v>180</v>
      </c>
      <c r="O11" s="45">
        <v>201</v>
      </c>
      <c r="P11" s="45">
        <v>170</v>
      </c>
      <c r="Q11" s="45">
        <v>102</v>
      </c>
      <c r="R11" s="45">
        <v>17</v>
      </c>
      <c r="S11" s="45">
        <v>80</v>
      </c>
      <c r="T11" s="45">
        <v>62</v>
      </c>
      <c r="U11" s="45">
        <v>92</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282</v>
      </c>
      <c r="J13" s="62">
        <v>344</v>
      </c>
      <c r="K13" s="62">
        <v>189</v>
      </c>
      <c r="L13" s="62">
        <v>45</v>
      </c>
      <c r="M13" s="25">
        <v>185</v>
      </c>
      <c r="N13" s="25">
        <v>180</v>
      </c>
      <c r="O13" s="25">
        <v>201</v>
      </c>
      <c r="P13" s="25">
        <v>170</v>
      </c>
      <c r="Q13" s="25">
        <v>102</v>
      </c>
      <c r="R13" s="25">
        <v>17</v>
      </c>
      <c r="S13" s="25">
        <v>80</v>
      </c>
      <c r="T13" s="25">
        <v>62</v>
      </c>
      <c r="U13" s="25">
        <v>92</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1</v>
      </c>
    </row>
    <row r="14" spans="1:57" s="3" customFormat="1" ht="50.1" customHeight="1" thickTop="1" thickBot="1">
      <c r="A14" s="132"/>
      <c r="B14" s="134"/>
      <c r="C14" s="131"/>
      <c r="D14" s="135"/>
      <c r="E14" s="131"/>
      <c r="F14" s="136"/>
      <c r="G14" s="137"/>
      <c r="H14" s="27" t="str">
        <f>'PANEL DE CONTROL DISTRITAL'!H13</f>
        <v>Número de trámites aplicados</v>
      </c>
      <c r="I14" s="63">
        <v>282</v>
      </c>
      <c r="J14" s="63">
        <v>344</v>
      </c>
      <c r="K14" s="63">
        <v>189</v>
      </c>
      <c r="L14" s="63">
        <v>45</v>
      </c>
      <c r="M14" s="45">
        <v>185</v>
      </c>
      <c r="N14" s="45">
        <v>180</v>
      </c>
      <c r="O14" s="45">
        <v>201</v>
      </c>
      <c r="P14" s="45">
        <v>170</v>
      </c>
      <c r="Q14" s="45">
        <v>102</v>
      </c>
      <c r="R14" s="45">
        <v>17</v>
      </c>
      <c r="S14" s="45">
        <v>80</v>
      </c>
      <c r="T14" s="45">
        <v>62</v>
      </c>
      <c r="U14" s="45">
        <v>92</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282</v>
      </c>
      <c r="J16" s="62">
        <v>344</v>
      </c>
      <c r="K16" s="62">
        <v>189</v>
      </c>
      <c r="L16" s="62">
        <v>45</v>
      </c>
      <c r="M16" s="25">
        <v>185</v>
      </c>
      <c r="N16" s="25">
        <v>180</v>
      </c>
      <c r="O16" s="25">
        <v>201</v>
      </c>
      <c r="P16" s="25">
        <v>170</v>
      </c>
      <c r="Q16" s="25">
        <v>102</v>
      </c>
      <c r="R16" s="25">
        <v>17</v>
      </c>
      <c r="S16" s="25">
        <v>80</v>
      </c>
      <c r="T16" s="25">
        <v>62</v>
      </c>
      <c r="U16" s="25">
        <v>92</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282</v>
      </c>
      <c r="J17" s="63">
        <v>344</v>
      </c>
      <c r="K17" s="63">
        <v>189</v>
      </c>
      <c r="L17" s="63">
        <v>45</v>
      </c>
      <c r="M17" s="45">
        <v>185</v>
      </c>
      <c r="N17" s="45">
        <v>180</v>
      </c>
      <c r="O17" s="45">
        <v>201</v>
      </c>
      <c r="P17" s="45">
        <v>170</v>
      </c>
      <c r="Q17" s="45">
        <v>102</v>
      </c>
      <c r="R17" s="45">
        <v>17</v>
      </c>
      <c r="S17" s="45">
        <v>80</v>
      </c>
      <c r="T17" s="45">
        <v>62</v>
      </c>
      <c r="U17" s="45">
        <v>92</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567</v>
      </c>
      <c r="J19" s="64">
        <v>1038</v>
      </c>
      <c r="K19" s="64">
        <v>685</v>
      </c>
      <c r="L19" s="62">
        <v>0</v>
      </c>
      <c r="M19" s="25">
        <v>282</v>
      </c>
      <c r="N19" s="25">
        <v>198</v>
      </c>
      <c r="O19" s="25">
        <v>201</v>
      </c>
      <c r="P19" s="25">
        <v>168</v>
      </c>
      <c r="Q19" s="25">
        <v>106</v>
      </c>
      <c r="R19" s="25">
        <v>0</v>
      </c>
      <c r="S19" s="25">
        <v>114</v>
      </c>
      <c r="T19" s="25">
        <v>72</v>
      </c>
      <c r="U19" s="25">
        <v>80</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567</v>
      </c>
      <c r="J20" s="65">
        <v>1038</v>
      </c>
      <c r="K20" s="65">
        <v>685</v>
      </c>
      <c r="L20" s="63">
        <v>0</v>
      </c>
      <c r="M20" s="45">
        <v>282</v>
      </c>
      <c r="N20" s="45">
        <v>198</v>
      </c>
      <c r="O20" s="45">
        <v>201</v>
      </c>
      <c r="P20" s="45">
        <v>168</v>
      </c>
      <c r="Q20" s="45">
        <v>106</v>
      </c>
      <c r="R20" s="45">
        <v>0</v>
      </c>
      <c r="S20" s="45">
        <v>114</v>
      </c>
      <c r="T20" s="45">
        <v>72</v>
      </c>
      <c r="U20" s="45">
        <v>80</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616</v>
      </c>
      <c r="J22" s="62">
        <v>1086</v>
      </c>
      <c r="K22" s="64">
        <v>1218</v>
      </c>
      <c r="L22" s="64">
        <v>960</v>
      </c>
      <c r="M22" s="25">
        <v>746</v>
      </c>
      <c r="N22" s="25">
        <v>665</v>
      </c>
      <c r="O22" s="25">
        <v>504</v>
      </c>
      <c r="P22" s="25">
        <v>429</v>
      </c>
      <c r="Q22" s="25">
        <v>222</v>
      </c>
      <c r="R22" s="25">
        <v>185</v>
      </c>
      <c r="S22" s="25">
        <v>170</v>
      </c>
      <c r="T22" s="25">
        <v>160</v>
      </c>
      <c r="U22" s="25">
        <v>176</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616</v>
      </c>
      <c r="J23" s="63">
        <v>1086</v>
      </c>
      <c r="K23" s="65">
        <v>1218</v>
      </c>
      <c r="L23" s="65">
        <v>960</v>
      </c>
      <c r="M23" s="45">
        <v>746</v>
      </c>
      <c r="N23" s="45">
        <v>665</v>
      </c>
      <c r="O23" s="45">
        <v>504</v>
      </c>
      <c r="P23" s="45">
        <v>429</v>
      </c>
      <c r="Q23" s="45">
        <v>222</v>
      </c>
      <c r="R23" s="45">
        <v>185</v>
      </c>
      <c r="S23" s="45">
        <v>170</v>
      </c>
      <c r="T23" s="45">
        <v>160</v>
      </c>
      <c r="U23" s="45">
        <v>176</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574</v>
      </c>
      <c r="J25" s="62">
        <v>568</v>
      </c>
      <c r="K25" s="62">
        <v>552</v>
      </c>
      <c r="L25" s="62">
        <v>258</v>
      </c>
      <c r="M25" s="25">
        <v>496</v>
      </c>
      <c r="N25" s="25">
        <v>279</v>
      </c>
      <c r="O25" s="25">
        <v>338</v>
      </c>
      <c r="P25" s="25">
        <v>243</v>
      </c>
      <c r="Q25" s="25">
        <v>198</v>
      </c>
      <c r="R25" s="25">
        <v>37</v>
      </c>
      <c r="S25" s="25">
        <v>129</v>
      </c>
      <c r="T25" s="25">
        <v>82</v>
      </c>
      <c r="U25" s="25">
        <v>64</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0.99764828847661358</v>
      </c>
    </row>
    <row r="26" spans="1:57" ht="50.1" customHeight="1" thickTop="1" thickBot="1">
      <c r="A26" s="132"/>
      <c r="B26" s="134"/>
      <c r="C26" s="131"/>
      <c r="D26" s="135"/>
      <c r="E26" s="131"/>
      <c r="F26" s="136"/>
      <c r="G26" s="137"/>
      <c r="H26" s="27" t="str">
        <f>'PANEL DE CONTROL DISTRITAL'!H25</f>
        <v xml:space="preserve"> Total de credenciales solicitadas</v>
      </c>
      <c r="I26" s="63">
        <v>576</v>
      </c>
      <c r="J26" s="63">
        <v>569</v>
      </c>
      <c r="K26" s="63">
        <v>554</v>
      </c>
      <c r="L26" s="63">
        <v>258</v>
      </c>
      <c r="M26" s="45">
        <v>498</v>
      </c>
      <c r="N26" s="45">
        <v>279</v>
      </c>
      <c r="O26" s="45">
        <v>340</v>
      </c>
      <c r="P26" s="45">
        <v>243</v>
      </c>
      <c r="Q26" s="45">
        <v>198</v>
      </c>
      <c r="R26" s="45">
        <v>37</v>
      </c>
      <c r="S26" s="45">
        <v>129</v>
      </c>
      <c r="T26" s="45">
        <v>82</v>
      </c>
      <c r="U26" s="45">
        <v>64</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33" priority="15" operator="greaterThan">
      <formula>95%</formula>
    </cfRule>
    <cfRule type="cellIs" dxfId="32" priority="16" operator="greaterThanOrEqual">
      <formula>90%</formula>
    </cfRule>
    <cfRule type="cellIs" dxfId="31" priority="17" operator="lessThan">
      <formula>89.99%</formula>
    </cfRule>
  </conditionalFormatting>
  <conditionalFormatting sqref="AS13">
    <cfRule type="cellIs" dxfId="30" priority="12" operator="greaterThan">
      <formula>95%</formula>
    </cfRule>
    <cfRule type="cellIs" dxfId="29" priority="13" operator="greaterThanOrEqual">
      <formula>90%</formula>
    </cfRule>
    <cfRule type="cellIs" dxfId="28" priority="14" operator="lessThan">
      <formula>89.99%</formula>
    </cfRule>
  </conditionalFormatting>
  <conditionalFormatting sqref="AS16">
    <cfRule type="cellIs" dxfId="27" priority="9" operator="greaterThan">
      <formula>95%</formula>
    </cfRule>
    <cfRule type="cellIs" dxfId="26" priority="10" operator="greaterThanOrEqual">
      <formula>90%</formula>
    </cfRule>
    <cfRule type="cellIs" dxfId="25" priority="11" operator="lessThan">
      <formula>89.99%</formula>
    </cfRule>
  </conditionalFormatting>
  <conditionalFormatting sqref="AS19">
    <cfRule type="cellIs" dxfId="24" priority="6" operator="greaterThan">
      <formula>95%</formula>
    </cfRule>
    <cfRule type="cellIs" dxfId="23" priority="7" operator="greaterThanOrEqual">
      <formula>90%</formula>
    </cfRule>
    <cfRule type="cellIs" dxfId="22" priority="8" operator="lessThan">
      <formula>89.99%</formula>
    </cfRule>
  </conditionalFormatting>
  <conditionalFormatting sqref="AS22">
    <cfRule type="cellIs" dxfId="21" priority="1" operator="greaterThanOrEqual">
      <formula>100%</formula>
    </cfRule>
    <cfRule type="cellIs" dxfId="20" priority="2" operator="lessThan">
      <formula>99.99%</formula>
    </cfRule>
  </conditionalFormatting>
  <conditionalFormatting sqref="AS25">
    <cfRule type="cellIs" dxfId="19" priority="3" operator="greaterThan">
      <formula>95%</formula>
    </cfRule>
    <cfRule type="cellIs" dxfId="18" priority="4" operator="greaterThanOrEqual">
      <formula>90%</formula>
    </cfRule>
    <cfRule type="cellIs" dxfId="17" priority="5" operator="lessThan">
      <formula>89.99%</formula>
    </cfRule>
  </conditionalFormatting>
  <conditionalFormatting sqref="I21:AR21">
    <cfRule type="colorScale" priority="1080">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4779B548-FBB8-4CB5-932D-09AC1B9697F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EB647F-9C01-40F2-A5FE-C4D9766B1C0A}">
  <sheetPr>
    <tabColor theme="1" tint="4.9989318521683403E-2"/>
  </sheetPr>
  <dimension ref="A1:BE48"/>
  <sheetViews>
    <sheetView showGridLines="0" topLeftCell="AI11" zoomScale="85" zoomScaleNormal="85" workbookViewId="0">
      <selection activeCell="U13" sqref="U13"/>
    </sheetView>
  </sheetViews>
  <sheetFormatPr defaultColWidth="11.42578125" defaultRowHeight="30" customHeight="1"/>
  <cols>
    <col min="1" max="1" width="10.5703125" style="1" bestFit="1" customWidth="1"/>
    <col min="2" max="2" width="22.140625" style="1" customWidth="1"/>
    <col min="3" max="3" width="19.28515625" style="1" customWidth="1"/>
    <col min="4" max="4" width="14.28515625" style="1" customWidth="1"/>
    <col min="5" max="5" width="21" style="1" customWidth="1"/>
    <col min="6" max="6" width="12.7109375" style="1" customWidth="1"/>
    <col min="7" max="7" width="10.28515625" style="1" bestFit="1" customWidth="1"/>
    <col min="8" max="8" width="14.5703125" style="1" customWidth="1"/>
    <col min="9" max="44" width="10.7109375" style="1" customWidth="1"/>
    <col min="45" max="45" width="22.7109375" style="1" customWidth="1"/>
    <col min="46" max="16384" width="11.42578125" style="1"/>
  </cols>
  <sheetData>
    <row r="1" spans="1:57" ht="40.5" customHeight="1">
      <c r="A1" s="79" t="str">
        <f>'PANEL DE CONTROL DISTRITAL'!A1:Q1</f>
        <v>INSTITUTO NACIONAL ELECTORAL
SISTEMA DE GESTIÓN DE LA CALIDAD
ESTADO DE MÉXICO</v>
      </c>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row>
    <row r="2" spans="1:57" ht="33.75" customHeight="1">
      <c r="A2" s="12"/>
      <c r="B2" s="12"/>
      <c r="C2" s="12"/>
      <c r="D2" s="9" t="s">
        <v>89</v>
      </c>
      <c r="E2" s="9">
        <v>40</v>
      </c>
      <c r="F2" s="81" t="s">
        <v>90</v>
      </c>
      <c r="G2" s="81"/>
      <c r="H2" s="22">
        <v>154053</v>
      </c>
      <c r="I2" s="21"/>
      <c r="J2" s="21"/>
      <c r="K2" s="21"/>
      <c r="L2" s="21"/>
      <c r="M2" s="21"/>
      <c r="N2" s="21"/>
      <c r="O2" s="21"/>
      <c r="P2" s="21"/>
      <c r="Q2" s="21"/>
      <c r="R2" s="21"/>
      <c r="S2" s="21"/>
      <c r="T2" s="21"/>
      <c r="U2" s="21"/>
      <c r="V2" s="21"/>
      <c r="W2" s="21"/>
      <c r="X2" s="21"/>
      <c r="Y2" s="21"/>
      <c r="Z2" s="21"/>
      <c r="AA2" s="21"/>
      <c r="AB2" s="21"/>
      <c r="AC2" s="21"/>
      <c r="AD2" s="21"/>
      <c r="AE2" s="21"/>
      <c r="AF2" s="21"/>
      <c r="AG2" s="21"/>
      <c r="AH2" s="21"/>
      <c r="AI2" s="21"/>
      <c r="AJ2" s="21"/>
      <c r="AK2" s="21"/>
      <c r="AL2" s="12"/>
      <c r="AM2" s="12"/>
      <c r="AN2" s="12"/>
      <c r="AO2" s="12"/>
      <c r="AP2" s="12"/>
      <c r="AQ2" s="12"/>
      <c r="AR2" s="12"/>
      <c r="AS2" s="61"/>
      <c r="AT2" s="17"/>
    </row>
    <row r="3" spans="1:57" ht="11.25" customHeight="1" thickBot="1">
      <c r="A3" s="12"/>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row>
    <row r="4" spans="1:57" ht="30" customHeight="1" thickTop="1" thickBot="1">
      <c r="A4" s="119" t="s">
        <v>91</v>
      </c>
      <c r="B4" s="120"/>
      <c r="C4" s="120"/>
      <c r="D4" s="120"/>
      <c r="E4" s="120"/>
      <c r="F4" s="120"/>
      <c r="G4" s="120"/>
      <c r="H4" s="120"/>
      <c r="I4" s="120"/>
      <c r="J4" s="120"/>
      <c r="K4" s="120"/>
      <c r="L4" s="120"/>
      <c r="M4" s="120"/>
      <c r="N4" s="120"/>
      <c r="O4" s="120"/>
      <c r="P4" s="120"/>
      <c r="Q4" s="120"/>
      <c r="R4" s="120"/>
      <c r="S4" s="120"/>
      <c r="T4" s="120"/>
      <c r="U4" s="120"/>
      <c r="V4" s="120"/>
      <c r="W4" s="120"/>
      <c r="X4" s="120"/>
      <c r="Y4" s="120"/>
      <c r="Z4" s="120"/>
      <c r="AA4" s="120"/>
      <c r="AB4" s="120"/>
      <c r="AC4" s="120"/>
      <c r="AD4" s="120"/>
      <c r="AE4" s="120"/>
      <c r="AF4" s="120"/>
      <c r="AG4" s="120"/>
      <c r="AH4" s="120"/>
      <c r="AI4" s="120"/>
      <c r="AJ4" s="120"/>
      <c r="AK4" s="120"/>
      <c r="AL4" s="120"/>
      <c r="AM4" s="120"/>
      <c r="AN4" s="120"/>
      <c r="AO4" s="120"/>
      <c r="AP4" s="120"/>
      <c r="AQ4" s="120"/>
      <c r="AR4" s="120"/>
      <c r="AS4" s="121"/>
      <c r="AU4" s="20"/>
    </row>
    <row r="5" spans="1:57" ht="5.25" customHeight="1" thickTop="1" thickBot="1">
      <c r="A5" s="122"/>
      <c r="B5" s="123"/>
      <c r="C5" s="123"/>
      <c r="D5" s="123"/>
      <c r="E5" s="123"/>
      <c r="F5" s="123"/>
      <c r="G5" s="123"/>
      <c r="H5" s="123"/>
      <c r="I5" s="123"/>
      <c r="J5" s="123"/>
      <c r="K5" s="123"/>
      <c r="L5" s="123"/>
      <c r="M5" s="123"/>
      <c r="N5" s="123"/>
      <c r="O5" s="123"/>
      <c r="P5" s="123"/>
      <c r="Q5" s="123"/>
      <c r="R5" s="123"/>
      <c r="S5" s="123"/>
      <c r="T5" s="123"/>
      <c r="U5" s="123"/>
      <c r="V5" s="123"/>
      <c r="W5" s="123"/>
      <c r="X5" s="123"/>
      <c r="Y5" s="123"/>
      <c r="Z5" s="123"/>
      <c r="AA5" s="123"/>
      <c r="AB5" s="123"/>
      <c r="AC5" s="123"/>
      <c r="AD5" s="123"/>
      <c r="AE5" s="123"/>
      <c r="AF5" s="123"/>
      <c r="AG5" s="123"/>
      <c r="AH5" s="123"/>
      <c r="AI5" s="123"/>
      <c r="AJ5" s="123"/>
      <c r="AK5" s="123"/>
      <c r="AL5" s="123"/>
      <c r="AM5" s="123"/>
      <c r="AN5" s="123"/>
      <c r="AO5" s="123"/>
      <c r="AP5" s="123"/>
      <c r="AQ5" s="123"/>
      <c r="AR5" s="123"/>
      <c r="AS5" s="124"/>
    </row>
    <row r="6" spans="1:57" ht="18" customHeight="1" thickTop="1" thickBot="1">
      <c r="A6" s="116" t="str">
        <f>'PANEL DE CONTROL DISTRITAL'!A6</f>
        <v>Número</v>
      </c>
      <c r="B6" s="117" t="str">
        <f>'PANEL DE CONTROL DISTRITAL'!B6</f>
        <v xml:space="preserve">PROCESOS SUSTANTIVOS E INDICADORES </v>
      </c>
      <c r="C6" s="117"/>
      <c r="D6" s="117"/>
      <c r="E6" s="117"/>
      <c r="F6" s="117"/>
      <c r="G6" s="117"/>
      <c r="H6" s="117"/>
      <c r="I6" s="125" t="s">
        <v>92</v>
      </c>
      <c r="J6" s="126"/>
      <c r="K6" s="126"/>
      <c r="L6" s="126"/>
      <c r="M6" s="126"/>
      <c r="N6" s="126"/>
      <c r="O6" s="126"/>
      <c r="P6" s="126"/>
      <c r="Q6" s="126"/>
      <c r="R6" s="126"/>
      <c r="S6" s="126"/>
      <c r="T6" s="126"/>
      <c r="U6" s="126"/>
      <c r="V6" s="126"/>
      <c r="W6" s="126"/>
      <c r="X6" s="126"/>
      <c r="Y6" s="126"/>
      <c r="Z6" s="126"/>
      <c r="AA6" s="126"/>
      <c r="AB6" s="126"/>
      <c r="AC6" s="126"/>
      <c r="AD6" s="126"/>
      <c r="AE6" s="126"/>
      <c r="AF6" s="126"/>
      <c r="AG6" s="126"/>
      <c r="AH6" s="126"/>
      <c r="AI6" s="126"/>
      <c r="AJ6" s="126"/>
      <c r="AK6" s="126"/>
      <c r="AL6" s="126"/>
      <c r="AM6" s="126"/>
      <c r="AN6" s="126"/>
      <c r="AO6" s="126"/>
      <c r="AP6" s="126"/>
      <c r="AQ6" s="126"/>
      <c r="AR6" s="126"/>
      <c r="AS6" s="118" t="s">
        <v>93</v>
      </c>
    </row>
    <row r="7" spans="1:57" ht="17.25" customHeight="1" thickTop="1" thickBot="1">
      <c r="A7" s="116"/>
      <c r="B7" s="117" t="str">
        <f>'PANEL DE CONTROL DISTRITAL'!B7</f>
        <v>DESCRIPCIÓN</v>
      </c>
      <c r="C7" s="117"/>
      <c r="D7" s="117"/>
      <c r="E7" s="117" t="str">
        <f>'PANEL DE CONTROL DISTRITAL'!E7</f>
        <v>MEDICIÓN</v>
      </c>
      <c r="F7" s="117"/>
      <c r="G7" s="117"/>
      <c r="H7" s="117"/>
      <c r="I7" s="127" t="str">
        <f>'PANEL DE CONTROL DISTRITAL'!A5</f>
        <v>CAMPAÑA ANUAL PERMANENTE 2024</v>
      </c>
      <c r="J7" s="128"/>
      <c r="K7" s="128"/>
      <c r="L7" s="128"/>
      <c r="M7" s="128"/>
      <c r="N7" s="128"/>
      <c r="O7" s="128"/>
      <c r="P7" s="128"/>
      <c r="Q7" s="128"/>
      <c r="R7" s="128"/>
      <c r="S7" s="128"/>
      <c r="T7" s="128"/>
      <c r="U7" s="128"/>
      <c r="V7" s="128"/>
      <c r="W7" s="128"/>
      <c r="X7" s="128"/>
      <c r="Y7" s="128"/>
      <c r="Z7" s="128"/>
      <c r="AA7" s="128"/>
      <c r="AB7" s="128"/>
      <c r="AC7" s="128"/>
      <c r="AD7" s="128"/>
      <c r="AE7" s="128"/>
      <c r="AF7" s="128"/>
      <c r="AG7" s="128"/>
      <c r="AH7" s="128"/>
      <c r="AI7" s="128"/>
      <c r="AJ7" s="128"/>
      <c r="AK7" s="128"/>
      <c r="AL7" s="128"/>
      <c r="AM7" s="128"/>
      <c r="AN7" s="128"/>
      <c r="AO7" s="128"/>
      <c r="AP7" s="128"/>
      <c r="AQ7" s="128"/>
      <c r="AR7" s="128"/>
      <c r="AS7" s="118"/>
    </row>
    <row r="8" spans="1:57" ht="5.25" customHeight="1" thickTop="1" thickBot="1">
      <c r="A8" s="116"/>
      <c r="B8" s="129"/>
      <c r="C8" s="130"/>
      <c r="D8" s="130"/>
      <c r="E8" s="130"/>
      <c r="F8" s="130"/>
      <c r="G8" s="130"/>
      <c r="H8" s="130"/>
      <c r="I8" s="130"/>
      <c r="J8" s="130"/>
      <c r="K8" s="130"/>
      <c r="L8" s="130"/>
      <c r="M8" s="130"/>
      <c r="N8" s="130"/>
      <c r="O8" s="130"/>
      <c r="P8" s="130"/>
      <c r="Q8" s="130"/>
      <c r="R8" s="130"/>
      <c r="S8" s="130"/>
      <c r="T8" s="130"/>
      <c r="U8" s="130"/>
      <c r="V8" s="130"/>
      <c r="W8" s="130"/>
      <c r="X8" s="130"/>
      <c r="Y8" s="130"/>
      <c r="Z8" s="130"/>
      <c r="AA8" s="130"/>
      <c r="AB8" s="130"/>
      <c r="AC8" s="130"/>
      <c r="AD8" s="130"/>
      <c r="AE8" s="130"/>
      <c r="AF8" s="130"/>
      <c r="AG8" s="130"/>
      <c r="AH8" s="130"/>
      <c r="AI8" s="130"/>
      <c r="AJ8" s="130"/>
      <c r="AK8" s="130"/>
      <c r="AL8" s="130"/>
      <c r="AM8" s="130"/>
      <c r="AN8" s="130"/>
      <c r="AO8" s="130"/>
      <c r="AP8" s="130"/>
      <c r="AQ8" s="130"/>
      <c r="AR8" s="130"/>
      <c r="AS8" s="118"/>
    </row>
    <row r="9" spans="1:57" s="2" customFormat="1" ht="29.25" customHeight="1" thickTop="1" thickBot="1">
      <c r="A9" s="116"/>
      <c r="B9" s="26" t="str">
        <f>'PANEL DE CONTROL DISTRITAL'!B8</f>
        <v xml:space="preserve">Proceso </v>
      </c>
      <c r="C9" s="26" t="str">
        <f>'PANEL DE CONTROL DISTRITAL'!C8</f>
        <v>Dueño de Proceso</v>
      </c>
      <c r="D9" s="26" t="str">
        <f>'PANEL DE CONTROL DISTRITAL'!D8</f>
        <v>Indicador</v>
      </c>
      <c r="E9" s="26" t="str">
        <f>'PANEL DE CONTROL DISTRITAL'!E8</f>
        <v>Cálculo</v>
      </c>
      <c r="F9" s="26" t="str">
        <f>'PANEL DE CONTROL DISTRITAL'!F8</f>
        <v xml:space="preserve">Periodo </v>
      </c>
      <c r="G9" s="26" t="str">
        <f>'PANEL DE CONTROL DISTRITAL'!G8</f>
        <v>Estimado</v>
      </c>
      <c r="H9" s="44" t="str">
        <f>'PANEL DE CONTROL DISTRITAL'!H8</f>
        <v>Nominativo</v>
      </c>
      <c r="I9" s="33" t="str">
        <f>'152551'!I9</f>
        <v>2024-05</v>
      </c>
      <c r="J9" s="33" t="str">
        <f>'152551'!J9</f>
        <v>2024-06</v>
      </c>
      <c r="K9" s="33" t="str">
        <f>'152551'!K9</f>
        <v>2024-07</v>
      </c>
      <c r="L9" s="33" t="str">
        <f>'152551'!L9</f>
        <v>2024-08</v>
      </c>
      <c r="M9" s="33" t="str">
        <f>'152551'!M9</f>
        <v>2024-09</v>
      </c>
      <c r="N9" s="33" t="str">
        <f>'152551'!N9</f>
        <v>2024-10</v>
      </c>
      <c r="O9" s="33" t="str">
        <f>'152551'!O9</f>
        <v>2024-11</v>
      </c>
      <c r="P9" s="33" t="str">
        <f>'152551'!P9</f>
        <v>2024-12</v>
      </c>
      <c r="Q9" s="33" t="str">
        <f>'152551'!Q9</f>
        <v>2024-13</v>
      </c>
      <c r="R9" s="33" t="str">
        <f>'152551'!R9</f>
        <v>2024-14</v>
      </c>
      <c r="S9" s="33" t="str">
        <f>'152551'!S9</f>
        <v>2024-15</v>
      </c>
      <c r="T9" s="33" t="str">
        <f>'152551'!T9</f>
        <v>2024-16</v>
      </c>
      <c r="U9" s="33" t="str">
        <f>'152551'!U9</f>
        <v>2024-17</v>
      </c>
      <c r="V9" s="33" t="str">
        <f>'152551'!V9</f>
        <v>2024-18</v>
      </c>
      <c r="W9" s="33" t="str">
        <f>'152551'!W9</f>
        <v>2024-19</v>
      </c>
      <c r="X9" s="33" t="str">
        <f>'152551'!X9</f>
        <v>2024-20</v>
      </c>
      <c r="Y9" s="33" t="str">
        <f>'152551'!Y9</f>
        <v>2024-21</v>
      </c>
      <c r="Z9" s="33" t="str">
        <f>'152551'!Z9</f>
        <v>2024-22</v>
      </c>
      <c r="AA9" s="33" t="str">
        <f>'152551'!AA9</f>
        <v>2024-23</v>
      </c>
      <c r="AB9" s="33" t="str">
        <f>'152551'!AB9</f>
        <v>2024-24</v>
      </c>
      <c r="AC9" s="33" t="str">
        <f>'152551'!AC9</f>
        <v>2024-25</v>
      </c>
      <c r="AD9" s="33" t="str">
        <f>'152551'!AD9</f>
        <v>2024-26</v>
      </c>
      <c r="AE9" s="33" t="str">
        <f>'152551'!AE9</f>
        <v>2024-27</v>
      </c>
      <c r="AF9" s="33" t="str">
        <f>'152551'!AF9</f>
        <v>2024-28</v>
      </c>
      <c r="AG9" s="33" t="str">
        <f>'152551'!AG9</f>
        <v>2024-29</v>
      </c>
      <c r="AH9" s="33" t="str">
        <f>'152551'!AH9</f>
        <v>2024-30</v>
      </c>
      <c r="AI9" s="33" t="str">
        <f>'152551'!AI9</f>
        <v>2024-31</v>
      </c>
      <c r="AJ9" s="33" t="str">
        <f>'152551'!AJ9</f>
        <v>2024-32</v>
      </c>
      <c r="AK9" s="33" t="str">
        <f>'152551'!AK9</f>
        <v>2024-33</v>
      </c>
      <c r="AL9" s="33" t="str">
        <f>'152551'!AL9</f>
        <v>2024-34</v>
      </c>
      <c r="AM9" s="33" t="str">
        <f>'152551'!AM9</f>
        <v>2024-35</v>
      </c>
      <c r="AN9" s="33" t="str">
        <f>'152551'!AN9</f>
        <v>2024-36</v>
      </c>
      <c r="AO9" s="33" t="str">
        <f>'152551'!AO9</f>
        <v>2024-37</v>
      </c>
      <c r="AP9" s="33" t="str">
        <f>'152551'!AP9</f>
        <v>2024-38</v>
      </c>
      <c r="AQ9" s="33" t="str">
        <f>'152551'!AQ9</f>
        <v>2024-39</v>
      </c>
      <c r="AR9" s="33" t="str">
        <f>'152551'!AR9</f>
        <v>2024-40</v>
      </c>
      <c r="AS9" s="118"/>
    </row>
    <row r="10" spans="1:57" s="2" customFormat="1" ht="50.1" customHeight="1" thickTop="1" thickBot="1">
      <c r="A10" s="132">
        <f>'PANEL DE CONTROL DISTRITAL'!A9</f>
        <v>1</v>
      </c>
      <c r="B10" s="134" t="str">
        <f>'PANEL DE CONTROL DISTRITAL'!B9</f>
        <v>ENTREVISTA</v>
      </c>
      <c r="C10" s="131" t="str">
        <f>'PANEL DE CONTROL DISTRITAL'!C9</f>
        <v xml:space="preserve"> Auxiliar de Atención Ciudadana</v>
      </c>
      <c r="D10" s="135" t="str">
        <f>'PANEL DE CONTROL DISTRITAL'!D9</f>
        <v>Efectividad de la entrevista =</v>
      </c>
      <c r="E10" s="131" t="str">
        <f>'PANEL DE CONTROL DISTRITAL'!E9</f>
        <v>(Número de trámites aplicados / (Número de fichas requisitadas - Notificaciones de improcedencia de trámite)) x 100</v>
      </c>
      <c r="F10" s="136" t="str">
        <f>'PANEL DE CONTROL DISTRITAL'!F9</f>
        <v>Semanal (remesa)</v>
      </c>
      <c r="G10" s="137">
        <f>'PANEL DE CONTROL DISTRITAL'!G9</f>
        <v>0.9</v>
      </c>
      <c r="H10" s="27" t="str">
        <f>'PANEL DE CONTROL DISTRITAL'!H9</f>
        <v>Número de trámites aplicados</v>
      </c>
      <c r="I10" s="62">
        <v>582</v>
      </c>
      <c r="J10" s="62">
        <v>611</v>
      </c>
      <c r="K10" s="62">
        <v>437</v>
      </c>
      <c r="L10" s="62">
        <v>66</v>
      </c>
      <c r="M10" s="25">
        <v>235</v>
      </c>
      <c r="N10" s="25">
        <v>246</v>
      </c>
      <c r="O10" s="25">
        <v>232</v>
      </c>
      <c r="P10" s="25">
        <v>191</v>
      </c>
      <c r="Q10" s="25">
        <v>149</v>
      </c>
      <c r="R10" s="25">
        <v>17</v>
      </c>
      <c r="S10" s="25">
        <v>70</v>
      </c>
      <c r="T10" s="25">
        <v>79</v>
      </c>
      <c r="U10" s="25">
        <v>88</v>
      </c>
      <c r="V10" s="25">
        <v>0</v>
      </c>
      <c r="W10" s="25">
        <v>0</v>
      </c>
      <c r="X10" s="25">
        <v>0</v>
      </c>
      <c r="Y10" s="25">
        <v>0</v>
      </c>
      <c r="Z10" s="25">
        <v>0</v>
      </c>
      <c r="AA10" s="25">
        <v>0</v>
      </c>
      <c r="AB10" s="25">
        <v>0</v>
      </c>
      <c r="AC10" s="25">
        <v>0</v>
      </c>
      <c r="AD10" s="25">
        <v>0</v>
      </c>
      <c r="AE10" s="25">
        <v>0</v>
      </c>
      <c r="AF10" s="25">
        <v>0</v>
      </c>
      <c r="AG10" s="25">
        <v>0</v>
      </c>
      <c r="AH10" s="25">
        <v>0</v>
      </c>
      <c r="AI10" s="25">
        <v>0</v>
      </c>
      <c r="AJ10" s="25">
        <v>0</v>
      </c>
      <c r="AK10" s="25">
        <v>0</v>
      </c>
      <c r="AL10" s="25">
        <v>0</v>
      </c>
      <c r="AM10" s="25">
        <v>0</v>
      </c>
      <c r="AN10" s="25">
        <v>0</v>
      </c>
      <c r="AO10" s="25">
        <v>0</v>
      </c>
      <c r="AP10" s="25">
        <v>0</v>
      </c>
      <c r="AQ10" s="25">
        <v>0</v>
      </c>
      <c r="AR10" s="25">
        <v>0</v>
      </c>
      <c r="AS10" s="133">
        <f>IFERROR(SUM(I10:AR10)/SUM(I11:AR11),0)</f>
        <v>1</v>
      </c>
    </row>
    <row r="11" spans="1:57" s="2" customFormat="1" ht="50.1" customHeight="1" thickTop="1" thickBot="1">
      <c r="A11" s="132"/>
      <c r="B11" s="134"/>
      <c r="C11" s="131"/>
      <c r="D11" s="135"/>
      <c r="E11" s="131"/>
      <c r="F11" s="136"/>
      <c r="G11" s="137"/>
      <c r="H11" s="27" t="str">
        <f>'PANEL DE CONTROL DISTRITAL'!H10</f>
        <v>Número de fichas requisitadas - Notificaciones de improcedencia de trámite</v>
      </c>
      <c r="I11" s="63">
        <v>582</v>
      </c>
      <c r="J11" s="63">
        <v>611</v>
      </c>
      <c r="K11" s="63">
        <v>437</v>
      </c>
      <c r="L11" s="63">
        <v>66</v>
      </c>
      <c r="M11" s="45">
        <v>235</v>
      </c>
      <c r="N11" s="45">
        <v>246</v>
      </c>
      <c r="O11" s="45">
        <v>232</v>
      </c>
      <c r="P11" s="45">
        <v>191</v>
      </c>
      <c r="Q11" s="45">
        <v>149</v>
      </c>
      <c r="R11" s="45">
        <v>17</v>
      </c>
      <c r="S11" s="45">
        <v>70</v>
      </c>
      <c r="T11" s="45">
        <v>79</v>
      </c>
      <c r="U11" s="45">
        <v>88</v>
      </c>
      <c r="V11" s="45">
        <v>0</v>
      </c>
      <c r="W11" s="45">
        <v>0</v>
      </c>
      <c r="X11" s="45">
        <v>0</v>
      </c>
      <c r="Y11" s="45">
        <v>0</v>
      </c>
      <c r="Z11" s="45">
        <v>0</v>
      </c>
      <c r="AA11" s="45">
        <v>0</v>
      </c>
      <c r="AB11" s="45">
        <v>0</v>
      </c>
      <c r="AC11" s="45">
        <v>0</v>
      </c>
      <c r="AD11" s="45">
        <v>0</v>
      </c>
      <c r="AE11" s="45">
        <v>0</v>
      </c>
      <c r="AF11" s="45">
        <v>0</v>
      </c>
      <c r="AG11" s="45">
        <v>0</v>
      </c>
      <c r="AH11" s="45">
        <v>0</v>
      </c>
      <c r="AI11" s="45">
        <v>0</v>
      </c>
      <c r="AJ11" s="45">
        <v>0</v>
      </c>
      <c r="AK11" s="45">
        <v>0</v>
      </c>
      <c r="AL11" s="45">
        <v>0</v>
      </c>
      <c r="AM11" s="45">
        <v>0</v>
      </c>
      <c r="AN11" s="45">
        <v>0</v>
      </c>
      <c r="AO11" s="45">
        <v>0</v>
      </c>
      <c r="AP11" s="45">
        <v>0</v>
      </c>
      <c r="AQ11" s="45">
        <v>0</v>
      </c>
      <c r="AR11" s="45">
        <v>0</v>
      </c>
      <c r="AS11" s="133"/>
    </row>
    <row r="12" spans="1:57" s="47" customFormat="1" ht="8.1" customHeight="1" thickTop="1" thickBot="1">
      <c r="A12" s="132"/>
      <c r="B12" s="132"/>
      <c r="C12" s="132"/>
      <c r="D12" s="132"/>
      <c r="E12" s="132"/>
      <c r="F12" s="132"/>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2"/>
      <c r="AI12" s="132"/>
      <c r="AJ12" s="132"/>
      <c r="AK12" s="132"/>
      <c r="AL12" s="132"/>
      <c r="AM12" s="132"/>
      <c r="AN12" s="132"/>
      <c r="AO12" s="132"/>
      <c r="AP12" s="132"/>
      <c r="AQ12" s="132"/>
      <c r="AR12" s="132"/>
      <c r="AS12" s="132"/>
      <c r="AT12" s="46"/>
      <c r="AU12" s="46"/>
      <c r="AV12" s="46"/>
      <c r="AW12" s="46"/>
      <c r="AX12" s="46"/>
      <c r="AY12" s="46"/>
      <c r="AZ12" s="46"/>
      <c r="BA12" s="46"/>
      <c r="BB12" s="46"/>
      <c r="BC12" s="46"/>
      <c r="BD12" s="46"/>
      <c r="BE12" s="46"/>
    </row>
    <row r="13" spans="1:57" s="3" customFormat="1" ht="50.1" customHeight="1" thickTop="1" thickBot="1">
      <c r="A13" s="132">
        <f>'PANEL DE CONTROL DISTRITAL'!A12</f>
        <v>2</v>
      </c>
      <c r="B13" s="134" t="str">
        <f>'PANEL DE CONTROL DISTRITAL'!B12</f>
        <v>TRÁMITE</v>
      </c>
      <c r="C13" s="131" t="str">
        <f>'PANEL DE CONTROL DISTRITAL'!C12</f>
        <v>Operador de Equipo Tecnológico</v>
      </c>
      <c r="D13" s="135" t="str">
        <f>'PANEL DE CONTROL DISTRITAL'!D12</f>
        <v>Trámites exitosos efectivos=</v>
      </c>
      <c r="E13" s="131" t="str">
        <f>'PANEL DE CONTROL DISTRITAL'!E12</f>
        <v>(Número de trámites exitosos / Número de trámites aplicados) x 100</v>
      </c>
      <c r="F13" s="136" t="str">
        <f>'PANEL DE CONTROL DISTRITAL'!F12</f>
        <v>Semanal (remesa)</v>
      </c>
      <c r="G13" s="137">
        <f>'PANEL DE CONTROL DISTRITAL'!G12</f>
        <v>0.9</v>
      </c>
      <c r="H13" s="27" t="str">
        <f>'PANEL DE CONTROL DISTRITAL'!H12</f>
        <v>Número de trámites exitosos</v>
      </c>
      <c r="I13" s="62">
        <v>581</v>
      </c>
      <c r="J13" s="62">
        <v>610</v>
      </c>
      <c r="K13" s="62">
        <v>437</v>
      </c>
      <c r="L13" s="62">
        <v>65</v>
      </c>
      <c r="M13" s="25">
        <v>235</v>
      </c>
      <c r="N13" s="25">
        <v>246</v>
      </c>
      <c r="O13" s="25">
        <v>232</v>
      </c>
      <c r="P13" s="25">
        <v>191</v>
      </c>
      <c r="Q13" s="25">
        <v>149</v>
      </c>
      <c r="R13" s="25">
        <v>17</v>
      </c>
      <c r="S13" s="25">
        <v>70</v>
      </c>
      <c r="T13" s="25">
        <v>79</v>
      </c>
      <c r="U13" s="25">
        <v>88</v>
      </c>
      <c r="V13" s="25">
        <v>0</v>
      </c>
      <c r="W13" s="25">
        <v>0</v>
      </c>
      <c r="X13" s="25">
        <v>0</v>
      </c>
      <c r="Y13" s="25">
        <v>0</v>
      </c>
      <c r="Z13" s="25">
        <v>0</v>
      </c>
      <c r="AA13" s="25">
        <v>0</v>
      </c>
      <c r="AB13" s="25">
        <v>0</v>
      </c>
      <c r="AC13" s="25">
        <v>0</v>
      </c>
      <c r="AD13" s="25">
        <v>0</v>
      </c>
      <c r="AE13" s="25">
        <v>0</v>
      </c>
      <c r="AF13" s="25">
        <v>0</v>
      </c>
      <c r="AG13" s="25">
        <v>0</v>
      </c>
      <c r="AH13" s="25">
        <v>0</v>
      </c>
      <c r="AI13" s="25">
        <v>0</v>
      </c>
      <c r="AJ13" s="25">
        <v>0</v>
      </c>
      <c r="AK13" s="25">
        <v>0</v>
      </c>
      <c r="AL13" s="25">
        <v>0</v>
      </c>
      <c r="AM13" s="25">
        <v>0</v>
      </c>
      <c r="AN13" s="25">
        <v>0</v>
      </c>
      <c r="AO13" s="25">
        <v>0</v>
      </c>
      <c r="AP13" s="25">
        <v>0</v>
      </c>
      <c r="AQ13" s="25">
        <v>0</v>
      </c>
      <c r="AR13" s="25">
        <v>0</v>
      </c>
      <c r="AS13" s="133">
        <f>IFERROR(SUM(I13:AR13)/SUM(I14:AR14),0)</f>
        <v>0.99900099900099903</v>
      </c>
    </row>
    <row r="14" spans="1:57" s="3" customFormat="1" ht="50.1" customHeight="1" thickTop="1" thickBot="1">
      <c r="A14" s="132"/>
      <c r="B14" s="134"/>
      <c r="C14" s="131"/>
      <c r="D14" s="135"/>
      <c r="E14" s="131"/>
      <c r="F14" s="136"/>
      <c r="G14" s="137"/>
      <c r="H14" s="27" t="str">
        <f>'PANEL DE CONTROL DISTRITAL'!H13</f>
        <v>Número de trámites aplicados</v>
      </c>
      <c r="I14" s="63">
        <v>582</v>
      </c>
      <c r="J14" s="63">
        <v>611</v>
      </c>
      <c r="K14" s="63">
        <v>437</v>
      </c>
      <c r="L14" s="63">
        <v>66</v>
      </c>
      <c r="M14" s="45">
        <v>235</v>
      </c>
      <c r="N14" s="45">
        <v>246</v>
      </c>
      <c r="O14" s="45">
        <v>232</v>
      </c>
      <c r="P14" s="45">
        <v>191</v>
      </c>
      <c r="Q14" s="45">
        <v>149</v>
      </c>
      <c r="R14" s="45">
        <v>17</v>
      </c>
      <c r="S14" s="45">
        <v>70</v>
      </c>
      <c r="T14" s="45">
        <v>79</v>
      </c>
      <c r="U14" s="45">
        <v>88</v>
      </c>
      <c r="V14" s="45">
        <v>0</v>
      </c>
      <c r="W14" s="45">
        <v>0</v>
      </c>
      <c r="X14" s="45">
        <v>0</v>
      </c>
      <c r="Y14" s="45">
        <v>0</v>
      </c>
      <c r="Z14" s="45">
        <v>0</v>
      </c>
      <c r="AA14" s="45">
        <v>0</v>
      </c>
      <c r="AB14" s="45">
        <v>0</v>
      </c>
      <c r="AC14" s="45">
        <v>0</v>
      </c>
      <c r="AD14" s="45">
        <v>0</v>
      </c>
      <c r="AE14" s="45">
        <v>0</v>
      </c>
      <c r="AF14" s="45">
        <v>0</v>
      </c>
      <c r="AG14" s="45">
        <v>0</v>
      </c>
      <c r="AH14" s="45">
        <v>0</v>
      </c>
      <c r="AI14" s="45">
        <v>0</v>
      </c>
      <c r="AJ14" s="45">
        <v>0</v>
      </c>
      <c r="AK14" s="45">
        <v>0</v>
      </c>
      <c r="AL14" s="45">
        <v>0</v>
      </c>
      <c r="AM14" s="45">
        <v>0</v>
      </c>
      <c r="AN14" s="45">
        <v>0</v>
      </c>
      <c r="AO14" s="45">
        <v>0</v>
      </c>
      <c r="AP14" s="45">
        <v>0</v>
      </c>
      <c r="AQ14" s="45">
        <v>0</v>
      </c>
      <c r="AR14" s="45">
        <v>0</v>
      </c>
      <c r="AS14" s="133"/>
    </row>
    <row r="15" spans="1:57" s="47" customFormat="1" ht="8.1" customHeight="1" thickTop="1" thickBot="1">
      <c r="A15" s="132"/>
      <c r="B15" s="132"/>
      <c r="C15" s="132"/>
      <c r="D15" s="132"/>
      <c r="E15" s="132"/>
      <c r="F15" s="132"/>
      <c r="G15" s="132"/>
      <c r="H15" s="132"/>
      <c r="I15" s="132"/>
      <c r="J15" s="132"/>
      <c r="K15" s="132"/>
      <c r="L15" s="132"/>
      <c r="M15" s="132"/>
      <c r="N15" s="132"/>
      <c r="O15" s="132"/>
      <c r="P15" s="132"/>
      <c r="Q15" s="132"/>
      <c r="R15" s="132"/>
      <c r="S15" s="132"/>
      <c r="T15" s="132"/>
      <c r="U15" s="132"/>
      <c r="V15" s="132"/>
      <c r="W15" s="132"/>
      <c r="X15" s="132"/>
      <c r="Y15" s="132"/>
      <c r="Z15" s="132"/>
      <c r="AA15" s="132"/>
      <c r="AB15" s="132"/>
      <c r="AC15" s="132"/>
      <c r="AD15" s="132"/>
      <c r="AE15" s="132"/>
      <c r="AF15" s="132"/>
      <c r="AG15" s="132"/>
      <c r="AH15" s="132"/>
      <c r="AI15" s="132"/>
      <c r="AJ15" s="132"/>
      <c r="AK15" s="132"/>
      <c r="AL15" s="132"/>
      <c r="AM15" s="132"/>
      <c r="AN15" s="132"/>
      <c r="AO15" s="132"/>
      <c r="AP15" s="132"/>
      <c r="AQ15" s="132"/>
      <c r="AR15" s="132"/>
      <c r="AS15" s="132"/>
      <c r="AT15" s="46"/>
      <c r="AU15" s="46"/>
      <c r="AV15" s="46"/>
      <c r="AW15" s="46"/>
      <c r="AX15" s="46"/>
      <c r="AY15" s="46"/>
      <c r="AZ15" s="46"/>
      <c r="BA15" s="46"/>
      <c r="BB15" s="46"/>
      <c r="BC15" s="46"/>
      <c r="BD15" s="46"/>
      <c r="BE15" s="46"/>
    </row>
    <row r="16" spans="1:57" s="3" customFormat="1" ht="50.1" customHeight="1" thickTop="1" thickBot="1">
      <c r="A16" s="132">
        <f>'PANEL DE CONTROL DISTRITAL'!A15</f>
        <v>3</v>
      </c>
      <c r="B16" s="134" t="str">
        <f>'PANEL DE CONTROL DISTRITAL'!B15</f>
        <v>TRANSFERENCIA</v>
      </c>
      <c r="C16" s="131" t="str">
        <f>'PANEL DE CONTROL DISTRITAL'!C15</f>
        <v>Responsable de Módulo</v>
      </c>
      <c r="D16" s="135" t="str">
        <f>'PANEL DE CONTROL DISTRITAL'!D15</f>
        <v xml:space="preserve">Transacciones exitosas = </v>
      </c>
      <c r="E16" s="131" t="str">
        <f>'PANEL DE CONTROL DISTRITAL'!E15</f>
        <v>(Número de Archivos de Transacción aceptados /Total de Archivos de Transacción procesados) x100</v>
      </c>
      <c r="F16" s="136" t="str">
        <f>'PANEL DE CONTROL DISTRITAL'!F15</f>
        <v>Semanal (remesa)</v>
      </c>
      <c r="G16" s="137">
        <f>'PANEL DE CONTROL DISTRITAL'!G15</f>
        <v>0.9</v>
      </c>
      <c r="H16" s="27" t="str">
        <f>'PANEL DE CONTROL DISTRITAL'!H15</f>
        <v>Número de Archivos de Transacción aceptados</v>
      </c>
      <c r="I16" s="62">
        <v>582</v>
      </c>
      <c r="J16" s="62">
        <v>611</v>
      </c>
      <c r="K16" s="62">
        <v>437</v>
      </c>
      <c r="L16" s="62">
        <v>66</v>
      </c>
      <c r="M16" s="25">
        <v>235</v>
      </c>
      <c r="N16" s="25">
        <v>246</v>
      </c>
      <c r="O16" s="25">
        <v>232</v>
      </c>
      <c r="P16" s="25">
        <v>191</v>
      </c>
      <c r="Q16" s="25">
        <v>149</v>
      </c>
      <c r="R16" s="25">
        <v>17</v>
      </c>
      <c r="S16" s="25">
        <v>70</v>
      </c>
      <c r="T16" s="25">
        <v>79</v>
      </c>
      <c r="U16" s="25">
        <v>88</v>
      </c>
      <c r="V16" s="25">
        <v>0</v>
      </c>
      <c r="W16" s="25">
        <v>0</v>
      </c>
      <c r="X16" s="25">
        <v>0</v>
      </c>
      <c r="Y16" s="25">
        <v>0</v>
      </c>
      <c r="Z16" s="25">
        <v>0</v>
      </c>
      <c r="AA16" s="25">
        <v>0</v>
      </c>
      <c r="AB16" s="25">
        <v>0</v>
      </c>
      <c r="AC16" s="25">
        <v>0</v>
      </c>
      <c r="AD16" s="25">
        <v>0</v>
      </c>
      <c r="AE16" s="25">
        <v>0</v>
      </c>
      <c r="AF16" s="25">
        <v>0</v>
      </c>
      <c r="AG16" s="25">
        <v>0</v>
      </c>
      <c r="AH16" s="25">
        <v>0</v>
      </c>
      <c r="AI16" s="25">
        <v>0</v>
      </c>
      <c r="AJ16" s="25">
        <v>0</v>
      </c>
      <c r="AK16" s="25">
        <v>0</v>
      </c>
      <c r="AL16" s="25">
        <v>0</v>
      </c>
      <c r="AM16" s="25">
        <v>0</v>
      </c>
      <c r="AN16" s="25">
        <v>0</v>
      </c>
      <c r="AO16" s="25">
        <v>0</v>
      </c>
      <c r="AP16" s="25">
        <v>0</v>
      </c>
      <c r="AQ16" s="25">
        <v>0</v>
      </c>
      <c r="AR16" s="25">
        <v>0</v>
      </c>
      <c r="AS16" s="133">
        <f>IFERROR(SUM(I16:AR16)/SUM(I17:AR17),0)</f>
        <v>1</v>
      </c>
    </row>
    <row r="17" spans="1:57" s="3" customFormat="1" ht="50.1" customHeight="1" thickTop="1" thickBot="1">
      <c r="A17" s="132"/>
      <c r="B17" s="134"/>
      <c r="C17" s="131"/>
      <c r="D17" s="135"/>
      <c r="E17" s="131"/>
      <c r="F17" s="136"/>
      <c r="G17" s="137"/>
      <c r="H17" s="27" t="str">
        <f>'PANEL DE CONTROL DISTRITAL'!H16</f>
        <v>Total de Archivos de Transacción procesados</v>
      </c>
      <c r="I17" s="63">
        <v>582</v>
      </c>
      <c r="J17" s="63">
        <v>611</v>
      </c>
      <c r="K17" s="63">
        <v>437</v>
      </c>
      <c r="L17" s="63">
        <v>66</v>
      </c>
      <c r="M17" s="45">
        <v>235</v>
      </c>
      <c r="N17" s="45">
        <v>246</v>
      </c>
      <c r="O17" s="45">
        <v>232</v>
      </c>
      <c r="P17" s="45">
        <v>191</v>
      </c>
      <c r="Q17" s="45">
        <v>149</v>
      </c>
      <c r="R17" s="45">
        <v>17</v>
      </c>
      <c r="S17" s="45">
        <v>70</v>
      </c>
      <c r="T17" s="45">
        <v>79</v>
      </c>
      <c r="U17" s="45">
        <v>88</v>
      </c>
      <c r="V17" s="45">
        <v>0</v>
      </c>
      <c r="W17" s="45">
        <v>0</v>
      </c>
      <c r="X17" s="45">
        <v>0</v>
      </c>
      <c r="Y17" s="45">
        <v>0</v>
      </c>
      <c r="Z17" s="45">
        <v>0</v>
      </c>
      <c r="AA17" s="45">
        <v>0</v>
      </c>
      <c r="AB17" s="45">
        <v>0</v>
      </c>
      <c r="AC17" s="45">
        <v>0</v>
      </c>
      <c r="AD17" s="45">
        <v>0</v>
      </c>
      <c r="AE17" s="45">
        <v>0</v>
      </c>
      <c r="AF17" s="45">
        <v>0</v>
      </c>
      <c r="AG17" s="45">
        <v>0</v>
      </c>
      <c r="AH17" s="45">
        <v>0</v>
      </c>
      <c r="AI17" s="45">
        <v>0</v>
      </c>
      <c r="AJ17" s="45">
        <v>0</v>
      </c>
      <c r="AK17" s="45">
        <v>0</v>
      </c>
      <c r="AL17" s="45">
        <v>0</v>
      </c>
      <c r="AM17" s="45">
        <v>0</v>
      </c>
      <c r="AN17" s="45">
        <v>0</v>
      </c>
      <c r="AO17" s="45">
        <v>0</v>
      </c>
      <c r="AP17" s="45">
        <v>0</v>
      </c>
      <c r="AQ17" s="45">
        <v>0</v>
      </c>
      <c r="AR17" s="45">
        <v>0</v>
      </c>
      <c r="AS17" s="133"/>
    </row>
    <row r="18" spans="1:57" s="47" customFormat="1" ht="8.1" customHeight="1" thickTop="1" thickBot="1">
      <c r="A18" s="132"/>
      <c r="B18" s="132"/>
      <c r="C18" s="132"/>
      <c r="D18" s="132"/>
      <c r="E18" s="132"/>
      <c r="F18" s="132"/>
      <c r="G18" s="132"/>
      <c r="H18" s="132"/>
      <c r="I18" s="132"/>
      <c r="J18" s="132"/>
      <c r="K18" s="132"/>
      <c r="L18" s="132"/>
      <c r="M18" s="132"/>
      <c r="N18" s="132"/>
      <c r="O18" s="132"/>
      <c r="P18" s="132"/>
      <c r="Q18" s="132"/>
      <c r="R18" s="132"/>
      <c r="S18" s="132"/>
      <c r="T18" s="132"/>
      <c r="U18" s="132"/>
      <c r="V18" s="132"/>
      <c r="W18" s="132"/>
      <c r="X18" s="132"/>
      <c r="Y18" s="132"/>
      <c r="Z18" s="132"/>
      <c r="AA18" s="132"/>
      <c r="AB18" s="132"/>
      <c r="AC18" s="132"/>
      <c r="AD18" s="132"/>
      <c r="AE18" s="132"/>
      <c r="AF18" s="132"/>
      <c r="AG18" s="132"/>
      <c r="AH18" s="132"/>
      <c r="AI18" s="132"/>
      <c r="AJ18" s="132"/>
      <c r="AK18" s="132"/>
      <c r="AL18" s="132"/>
      <c r="AM18" s="132"/>
      <c r="AN18" s="132"/>
      <c r="AO18" s="132"/>
      <c r="AP18" s="132"/>
      <c r="AQ18" s="132"/>
      <c r="AR18" s="132"/>
      <c r="AS18" s="132"/>
      <c r="AT18" s="46"/>
      <c r="AU18" s="46"/>
      <c r="AV18" s="46"/>
      <c r="AW18" s="46"/>
      <c r="AX18" s="46"/>
      <c r="AY18" s="46"/>
      <c r="AZ18" s="46"/>
      <c r="BA18" s="46"/>
      <c r="BB18" s="46"/>
      <c r="BC18" s="46"/>
      <c r="BD18" s="46"/>
      <c r="BE18" s="46"/>
    </row>
    <row r="19" spans="1:57" s="3" customFormat="1" ht="50.1" customHeight="1" thickTop="1" thickBot="1">
      <c r="A19" s="132">
        <f>'PANEL DE CONTROL DISTRITAL'!A18</f>
        <v>4</v>
      </c>
      <c r="B19" s="134" t="str">
        <f>'PANEL DE CONTROL DISTRITAL'!B18</f>
        <v>CONCILIACIÓN</v>
      </c>
      <c r="C19" s="131" t="str">
        <f>'PANEL DE CONTROL DISTRITAL'!C18</f>
        <v>Responsable de Módulo</v>
      </c>
      <c r="D19" s="135" t="str">
        <f>'PANEL DE CONTROL DISTRITAL'!D18</f>
        <v xml:space="preserve">Credenciales disponibles para entrega = </v>
      </c>
      <c r="E19" s="131" t="str">
        <f>'PANEL DE CONTROL DISTRITAL'!E18</f>
        <v>((Credenciales recibidas - Credenciales inconsistentes) / Credenciales recibidas) x 100</v>
      </c>
      <c r="F19" s="136" t="str">
        <f>'PANEL DE CONTROL DISTRITAL'!F18</f>
        <v>Semanal (remesa)</v>
      </c>
      <c r="G19" s="137">
        <f>'PANEL DE CONTROL DISTRITAL'!G18</f>
        <v>0.9</v>
      </c>
      <c r="H19" s="27" t="str">
        <f>'PANEL DE CONTROL DISTRITAL'!H18</f>
        <v xml:space="preserve">Credenciales Recibidas - Credenciales inconsistentes </v>
      </c>
      <c r="I19" s="62">
        <v>352</v>
      </c>
      <c r="J19" s="64">
        <v>1072</v>
      </c>
      <c r="K19" s="62">
        <v>1332</v>
      </c>
      <c r="L19" s="62">
        <v>147</v>
      </c>
      <c r="M19" s="25">
        <v>311</v>
      </c>
      <c r="N19" s="25">
        <v>283</v>
      </c>
      <c r="O19" s="25">
        <v>244</v>
      </c>
      <c r="P19" s="25">
        <v>197</v>
      </c>
      <c r="Q19" s="25">
        <v>162</v>
      </c>
      <c r="R19" s="25">
        <v>32</v>
      </c>
      <c r="S19" s="25">
        <v>98</v>
      </c>
      <c r="T19" s="25">
        <v>58</v>
      </c>
      <c r="U19" s="25">
        <v>105</v>
      </c>
      <c r="V19" s="25">
        <v>0</v>
      </c>
      <c r="W19" s="25">
        <v>0</v>
      </c>
      <c r="X19" s="25">
        <v>0</v>
      </c>
      <c r="Y19" s="25">
        <v>0</v>
      </c>
      <c r="Z19" s="25">
        <v>0</v>
      </c>
      <c r="AA19" s="25">
        <v>0</v>
      </c>
      <c r="AB19" s="25">
        <v>0</v>
      </c>
      <c r="AC19" s="25">
        <v>0</v>
      </c>
      <c r="AD19" s="25">
        <v>0</v>
      </c>
      <c r="AE19" s="25">
        <v>0</v>
      </c>
      <c r="AF19" s="25">
        <v>0</v>
      </c>
      <c r="AG19" s="25">
        <v>0</v>
      </c>
      <c r="AH19" s="25">
        <v>0</v>
      </c>
      <c r="AI19" s="25">
        <v>0</v>
      </c>
      <c r="AJ19" s="25">
        <v>0</v>
      </c>
      <c r="AK19" s="25">
        <v>0</v>
      </c>
      <c r="AL19" s="25">
        <v>0</v>
      </c>
      <c r="AM19" s="25">
        <v>0</v>
      </c>
      <c r="AN19" s="25">
        <v>0</v>
      </c>
      <c r="AO19" s="25">
        <v>0</v>
      </c>
      <c r="AP19" s="25">
        <v>0</v>
      </c>
      <c r="AQ19" s="25">
        <v>0</v>
      </c>
      <c r="AR19" s="25">
        <v>0</v>
      </c>
      <c r="AS19" s="133">
        <f>IFERROR(SUM(I19:AR19)/SUM(I20:AR20),0)</f>
        <v>1</v>
      </c>
    </row>
    <row r="20" spans="1:57" s="3" customFormat="1" ht="50.1" customHeight="1" thickTop="1" thickBot="1">
      <c r="A20" s="132"/>
      <c r="B20" s="134"/>
      <c r="C20" s="131"/>
      <c r="D20" s="135"/>
      <c r="E20" s="131"/>
      <c r="F20" s="136"/>
      <c r="G20" s="137"/>
      <c r="H20" s="27" t="str">
        <f>'PANEL DE CONTROL DISTRITAL'!H19</f>
        <v>Credenciales recibidas</v>
      </c>
      <c r="I20" s="63">
        <v>352</v>
      </c>
      <c r="J20" s="65">
        <v>1072</v>
      </c>
      <c r="K20" s="63">
        <v>1332</v>
      </c>
      <c r="L20" s="63">
        <v>147</v>
      </c>
      <c r="M20" s="45">
        <v>311</v>
      </c>
      <c r="N20" s="45">
        <v>283</v>
      </c>
      <c r="O20" s="45">
        <v>244</v>
      </c>
      <c r="P20" s="45">
        <v>197</v>
      </c>
      <c r="Q20" s="45">
        <v>162</v>
      </c>
      <c r="R20" s="45">
        <v>32</v>
      </c>
      <c r="S20" s="45">
        <v>98</v>
      </c>
      <c r="T20" s="45">
        <v>58</v>
      </c>
      <c r="U20" s="45">
        <v>105</v>
      </c>
      <c r="V20" s="45">
        <v>0</v>
      </c>
      <c r="W20" s="45">
        <v>0</v>
      </c>
      <c r="X20" s="45">
        <v>0</v>
      </c>
      <c r="Y20" s="45">
        <v>0</v>
      </c>
      <c r="Z20" s="45">
        <v>0</v>
      </c>
      <c r="AA20" s="45">
        <v>0</v>
      </c>
      <c r="AB20" s="45">
        <v>0</v>
      </c>
      <c r="AC20" s="45">
        <v>0</v>
      </c>
      <c r="AD20" s="45">
        <v>0</v>
      </c>
      <c r="AE20" s="45">
        <v>0</v>
      </c>
      <c r="AF20" s="45">
        <v>0</v>
      </c>
      <c r="AG20" s="45">
        <v>0</v>
      </c>
      <c r="AH20" s="45">
        <v>0</v>
      </c>
      <c r="AI20" s="45">
        <v>0</v>
      </c>
      <c r="AJ20" s="45">
        <v>0</v>
      </c>
      <c r="AK20" s="45">
        <v>0</v>
      </c>
      <c r="AL20" s="45">
        <v>0</v>
      </c>
      <c r="AM20" s="45">
        <v>0</v>
      </c>
      <c r="AN20" s="45">
        <v>0</v>
      </c>
      <c r="AO20" s="45">
        <v>0</v>
      </c>
      <c r="AP20" s="45">
        <v>0</v>
      </c>
      <c r="AQ20" s="45">
        <v>0</v>
      </c>
      <c r="AR20" s="45">
        <v>0</v>
      </c>
      <c r="AS20" s="133"/>
    </row>
    <row r="21" spans="1:57" s="47" customFormat="1" ht="8.1" customHeight="1" thickTop="1" thickBot="1">
      <c r="A21" s="48"/>
      <c r="B21" s="49"/>
      <c r="C21" s="50"/>
      <c r="D21" s="51"/>
      <c r="E21" s="50"/>
      <c r="F21" s="52"/>
      <c r="G21" s="53"/>
      <c r="H21" s="54"/>
      <c r="I21" s="55"/>
      <c r="J21" s="55"/>
      <c r="K21" s="55"/>
      <c r="L21" s="55"/>
      <c r="M21" s="55"/>
      <c r="N21" s="55"/>
      <c r="O21" s="55"/>
      <c r="P21" s="55"/>
      <c r="Q21" s="55"/>
      <c r="R21" s="55"/>
      <c r="S21" s="55"/>
      <c r="T21" s="55"/>
      <c r="U21" s="55"/>
      <c r="V21" s="55"/>
      <c r="W21" s="55"/>
      <c r="X21" s="55"/>
      <c r="Y21" s="55"/>
      <c r="Z21" s="55"/>
      <c r="AA21" s="55"/>
      <c r="AB21" s="55"/>
      <c r="AC21" s="55"/>
      <c r="AD21" s="55"/>
      <c r="AE21" s="55"/>
      <c r="AF21" s="55"/>
      <c r="AG21" s="55"/>
      <c r="AH21" s="55"/>
      <c r="AI21" s="55"/>
      <c r="AJ21" s="55"/>
      <c r="AK21" s="55"/>
      <c r="AL21" s="55"/>
      <c r="AM21" s="55"/>
      <c r="AN21" s="55"/>
      <c r="AO21" s="55"/>
      <c r="AP21" s="55"/>
      <c r="AQ21" s="55"/>
      <c r="AR21" s="55"/>
      <c r="AS21" s="56"/>
      <c r="AT21" s="46"/>
      <c r="AU21" s="46"/>
      <c r="AV21" s="46"/>
      <c r="AW21" s="46"/>
      <c r="AX21" s="46"/>
      <c r="AY21" s="46"/>
      <c r="AZ21" s="46"/>
      <c r="BA21" s="46"/>
      <c r="BB21" s="46"/>
      <c r="BC21" s="46"/>
      <c r="BD21" s="46"/>
      <c r="BE21" s="46"/>
    </row>
    <row r="22" spans="1:57" s="3" customFormat="1" ht="50.1" customHeight="1" thickTop="1" thickBot="1">
      <c r="A22" s="132">
        <f>'PANEL DE CONTROL DISTRITAL'!A21</f>
        <v>5</v>
      </c>
      <c r="B22" s="134" t="str">
        <f>'PANEL DE CONTROL DISTRITAL'!B21</f>
        <v>CONCILIACIÓN</v>
      </c>
      <c r="C22" s="131" t="str">
        <f>'PANEL DE CONTROL DISTRITAL'!C21</f>
        <v>Responsable de Módulo</v>
      </c>
      <c r="D22" s="135" t="str">
        <f>'PANEL DE CONTROL DISTRITAL'!D21</f>
        <v xml:space="preserve">Credenciales disponibles para entrega = </v>
      </c>
      <c r="E22" s="131" t="str">
        <f>'PANEL DE CONTROL DISTRITAL'!E21</f>
        <v>(Credenciales en resguardo / Credenciales totales en SIIRFE disponibles para entrega) x 100</v>
      </c>
      <c r="F22" s="136" t="str">
        <f>'PANEL DE CONTROL DISTRITAL'!F21</f>
        <v>Semanal (remesa)</v>
      </c>
      <c r="G22" s="137">
        <f>'PANEL DE CONTROL DISTRITAL'!G21</f>
        <v>1</v>
      </c>
      <c r="H22" s="27" t="str">
        <f>'PANEL DE CONTROL DISTRITAL'!H21</f>
        <v>Credenciales en resguardo</v>
      </c>
      <c r="I22" s="62">
        <v>679</v>
      </c>
      <c r="J22" s="64">
        <v>853</v>
      </c>
      <c r="K22" s="64">
        <v>1836</v>
      </c>
      <c r="L22" s="62">
        <v>1735</v>
      </c>
      <c r="M22" s="25">
        <v>1278</v>
      </c>
      <c r="N22" s="25">
        <v>814</v>
      </c>
      <c r="O22" s="25">
        <v>525</v>
      </c>
      <c r="P22" s="25">
        <v>386</v>
      </c>
      <c r="Q22" s="25">
        <v>235</v>
      </c>
      <c r="R22" s="25">
        <v>246</v>
      </c>
      <c r="S22" s="25">
        <v>243</v>
      </c>
      <c r="T22" s="25">
        <v>218</v>
      </c>
      <c r="U22" s="25">
        <v>216</v>
      </c>
      <c r="V22" s="25">
        <v>0</v>
      </c>
      <c r="W22" s="25">
        <v>0</v>
      </c>
      <c r="X22" s="25">
        <v>0</v>
      </c>
      <c r="Y22" s="25">
        <v>0</v>
      </c>
      <c r="Z22" s="25">
        <v>0</v>
      </c>
      <c r="AA22" s="25">
        <v>0</v>
      </c>
      <c r="AB22" s="25">
        <v>0</v>
      </c>
      <c r="AC22" s="25">
        <v>0</v>
      </c>
      <c r="AD22" s="25">
        <v>0</v>
      </c>
      <c r="AE22" s="25">
        <v>0</v>
      </c>
      <c r="AF22" s="25">
        <v>0</v>
      </c>
      <c r="AG22" s="25">
        <v>0</v>
      </c>
      <c r="AH22" s="25">
        <v>0</v>
      </c>
      <c r="AI22" s="25">
        <v>0</v>
      </c>
      <c r="AJ22" s="25">
        <v>0</v>
      </c>
      <c r="AK22" s="25">
        <v>0</v>
      </c>
      <c r="AL22" s="25">
        <v>0</v>
      </c>
      <c r="AM22" s="25">
        <v>0</v>
      </c>
      <c r="AN22" s="25">
        <v>0</v>
      </c>
      <c r="AO22" s="25">
        <v>0</v>
      </c>
      <c r="AP22" s="25">
        <v>0</v>
      </c>
      <c r="AQ22" s="25">
        <v>0</v>
      </c>
      <c r="AR22" s="25">
        <v>0</v>
      </c>
      <c r="AS22" s="133">
        <f>IFERROR(SUM(I22:AR22)/SUM(I23:AR23),0)</f>
        <v>1</v>
      </c>
    </row>
    <row r="23" spans="1:57" s="3" customFormat="1" ht="50.1" customHeight="1" thickTop="1" thickBot="1">
      <c r="A23" s="132"/>
      <c r="B23" s="134"/>
      <c r="C23" s="131"/>
      <c r="D23" s="135"/>
      <c r="E23" s="131"/>
      <c r="F23" s="136"/>
      <c r="G23" s="137"/>
      <c r="H23" s="27" t="str">
        <f>'PANEL DE CONTROL DISTRITAL'!H22</f>
        <v>Credenciales totales en SIIRFE disponibles para entrega</v>
      </c>
      <c r="I23" s="63">
        <v>679</v>
      </c>
      <c r="J23" s="65">
        <v>853</v>
      </c>
      <c r="K23" s="65">
        <v>1836</v>
      </c>
      <c r="L23" s="63">
        <v>1735</v>
      </c>
      <c r="M23" s="45">
        <v>1278</v>
      </c>
      <c r="N23" s="45">
        <v>814</v>
      </c>
      <c r="O23" s="45">
        <v>525</v>
      </c>
      <c r="P23" s="45">
        <v>386</v>
      </c>
      <c r="Q23" s="45">
        <v>235</v>
      </c>
      <c r="R23" s="45">
        <v>246</v>
      </c>
      <c r="S23" s="45">
        <v>243</v>
      </c>
      <c r="T23" s="45">
        <v>218</v>
      </c>
      <c r="U23" s="45">
        <v>216</v>
      </c>
      <c r="V23" s="45">
        <v>0</v>
      </c>
      <c r="W23" s="45">
        <v>0</v>
      </c>
      <c r="X23" s="45">
        <v>0</v>
      </c>
      <c r="Y23" s="45">
        <v>0</v>
      </c>
      <c r="Z23" s="45">
        <v>0</v>
      </c>
      <c r="AA23" s="45">
        <v>0</v>
      </c>
      <c r="AB23" s="45">
        <v>0</v>
      </c>
      <c r="AC23" s="45">
        <v>0</v>
      </c>
      <c r="AD23" s="45">
        <v>0</v>
      </c>
      <c r="AE23" s="45">
        <v>0</v>
      </c>
      <c r="AF23" s="45">
        <v>0</v>
      </c>
      <c r="AG23" s="45">
        <v>0</v>
      </c>
      <c r="AH23" s="45">
        <v>0</v>
      </c>
      <c r="AI23" s="45">
        <v>0</v>
      </c>
      <c r="AJ23" s="45">
        <v>0</v>
      </c>
      <c r="AK23" s="45">
        <v>0</v>
      </c>
      <c r="AL23" s="45">
        <v>0</v>
      </c>
      <c r="AM23" s="45">
        <v>0</v>
      </c>
      <c r="AN23" s="45">
        <v>0</v>
      </c>
      <c r="AO23" s="45">
        <v>0</v>
      </c>
      <c r="AP23" s="45">
        <v>0</v>
      </c>
      <c r="AQ23" s="45">
        <v>0</v>
      </c>
      <c r="AR23" s="45">
        <v>0</v>
      </c>
      <c r="AS23" s="133"/>
    </row>
    <row r="24" spans="1:57" s="4" customFormat="1" ht="7.5" customHeight="1" thickTop="1" thickBot="1">
      <c r="A24" s="132"/>
      <c r="B24" s="132"/>
      <c r="C24" s="132"/>
      <c r="D24" s="132"/>
      <c r="E24" s="132"/>
      <c r="F24" s="132"/>
      <c r="G24" s="132"/>
      <c r="H24" s="132"/>
      <c r="I24" s="132"/>
      <c r="J24" s="132"/>
      <c r="K24" s="132"/>
      <c r="L24" s="132"/>
      <c r="M24" s="132"/>
      <c r="N24" s="132"/>
      <c r="O24" s="132"/>
      <c r="P24" s="132"/>
      <c r="Q24" s="132"/>
      <c r="R24" s="132"/>
      <c r="S24" s="132"/>
      <c r="T24" s="132"/>
      <c r="U24" s="132"/>
      <c r="V24" s="132"/>
      <c r="W24" s="132"/>
      <c r="X24" s="132"/>
      <c r="Y24" s="132"/>
      <c r="Z24" s="132"/>
      <c r="AA24" s="132"/>
      <c r="AB24" s="132"/>
      <c r="AC24" s="132"/>
      <c r="AD24" s="132"/>
      <c r="AE24" s="132"/>
      <c r="AF24" s="132"/>
      <c r="AG24" s="132"/>
      <c r="AH24" s="132"/>
      <c r="AI24" s="132"/>
      <c r="AJ24" s="132"/>
      <c r="AK24" s="132"/>
      <c r="AL24" s="132"/>
      <c r="AM24" s="132"/>
      <c r="AN24" s="132"/>
      <c r="AO24" s="132"/>
      <c r="AP24" s="132"/>
      <c r="AQ24" s="132"/>
      <c r="AR24" s="132"/>
      <c r="AS24" s="132"/>
    </row>
    <row r="25" spans="1:57" ht="50.1" customHeight="1" thickTop="1" thickBot="1">
      <c r="A25" s="132">
        <f>'PANEL DE CONTROL DISTRITAL'!A24</f>
        <v>6</v>
      </c>
      <c r="B25" s="134" t="str">
        <f>'PANEL DE CONTROL DISTRITAL'!B24</f>
        <v>ENTREGA</v>
      </c>
      <c r="C25" s="131" t="str">
        <f>'PANEL DE CONTROL DISTRITAL'!C24</f>
        <v>Operador de Equipo Tecnológico</v>
      </c>
      <c r="D25" s="135" t="str">
        <f>'PANEL DE CONTROL DISTRITAL'!D24</f>
        <v xml:space="preserve">Efectividad de entrega de CPV en MAC = </v>
      </c>
      <c r="E25" s="131" t="str">
        <f>'PANEL DE CONTROL DISTRITAL'!E24</f>
        <v>(Total de credenciales entregadas / Total de credenciales solicitadas) x 100</v>
      </c>
      <c r="F25" s="136" t="str">
        <f>'PANEL DE CONTROL DISTRITAL'!F24</f>
        <v>Semanal (remesa)</v>
      </c>
      <c r="G25" s="137">
        <f>'PANEL DE CONTROL DISTRITAL'!G24</f>
        <v>0.9</v>
      </c>
      <c r="H25" s="27" t="str">
        <f>'PANEL DE CONTROL DISTRITAL'!H24</f>
        <v xml:space="preserve">Total de credenciales entregadas </v>
      </c>
      <c r="I25" s="62">
        <v>606</v>
      </c>
      <c r="J25" s="62">
        <v>898</v>
      </c>
      <c r="K25" s="62">
        <v>344</v>
      </c>
      <c r="L25" s="62">
        <v>248</v>
      </c>
      <c r="M25" s="25">
        <v>768</v>
      </c>
      <c r="N25" s="25">
        <v>747</v>
      </c>
      <c r="O25" s="25">
        <v>511</v>
      </c>
      <c r="P25" s="25">
        <v>336</v>
      </c>
      <c r="Q25" s="25">
        <v>215</v>
      </c>
      <c r="R25" s="25">
        <v>21</v>
      </c>
      <c r="S25" s="25">
        <v>101</v>
      </c>
      <c r="T25" s="25">
        <v>83</v>
      </c>
      <c r="U25" s="25">
        <v>107</v>
      </c>
      <c r="V25" s="25">
        <v>0</v>
      </c>
      <c r="W25" s="25">
        <v>0</v>
      </c>
      <c r="X25" s="25">
        <v>0</v>
      </c>
      <c r="Y25" s="25">
        <v>0</v>
      </c>
      <c r="Z25" s="25">
        <v>0</v>
      </c>
      <c r="AA25" s="25">
        <v>0</v>
      </c>
      <c r="AB25" s="25">
        <v>0</v>
      </c>
      <c r="AC25" s="25">
        <v>0</v>
      </c>
      <c r="AD25" s="25">
        <v>0</v>
      </c>
      <c r="AE25" s="25">
        <v>0</v>
      </c>
      <c r="AF25" s="25">
        <v>0</v>
      </c>
      <c r="AG25" s="25">
        <v>0</v>
      </c>
      <c r="AH25" s="25">
        <v>0</v>
      </c>
      <c r="AI25" s="25">
        <v>0</v>
      </c>
      <c r="AJ25" s="25">
        <v>0</v>
      </c>
      <c r="AK25" s="25">
        <v>0</v>
      </c>
      <c r="AL25" s="25">
        <v>0</v>
      </c>
      <c r="AM25" s="25">
        <v>0</v>
      </c>
      <c r="AN25" s="25">
        <v>0</v>
      </c>
      <c r="AO25" s="25">
        <v>0</v>
      </c>
      <c r="AP25" s="25">
        <v>0</v>
      </c>
      <c r="AQ25" s="25">
        <v>0</v>
      </c>
      <c r="AR25" s="25">
        <v>0</v>
      </c>
      <c r="AS25" s="133">
        <f>IFERROR(SUM(I25:AR25)/SUM(I26:AR26),0)</f>
        <v>1</v>
      </c>
    </row>
    <row r="26" spans="1:57" ht="50.1" customHeight="1" thickTop="1" thickBot="1">
      <c r="A26" s="132"/>
      <c r="B26" s="134"/>
      <c r="C26" s="131"/>
      <c r="D26" s="135"/>
      <c r="E26" s="131"/>
      <c r="F26" s="136"/>
      <c r="G26" s="137"/>
      <c r="H26" s="27" t="str">
        <f>'PANEL DE CONTROL DISTRITAL'!H25</f>
        <v xml:space="preserve"> Total de credenciales solicitadas</v>
      </c>
      <c r="I26" s="63">
        <v>606</v>
      </c>
      <c r="J26" s="63">
        <v>898</v>
      </c>
      <c r="K26" s="63">
        <v>344</v>
      </c>
      <c r="L26" s="63">
        <v>248</v>
      </c>
      <c r="M26" s="45">
        <v>768</v>
      </c>
      <c r="N26" s="45">
        <v>747</v>
      </c>
      <c r="O26" s="45">
        <v>511</v>
      </c>
      <c r="P26" s="45">
        <v>336</v>
      </c>
      <c r="Q26" s="45">
        <v>215</v>
      </c>
      <c r="R26" s="45">
        <v>21</v>
      </c>
      <c r="S26" s="45">
        <v>101</v>
      </c>
      <c r="T26" s="45">
        <v>83</v>
      </c>
      <c r="U26" s="45">
        <v>107</v>
      </c>
      <c r="V26" s="45">
        <v>0</v>
      </c>
      <c r="W26" s="45">
        <v>0</v>
      </c>
      <c r="X26" s="45">
        <v>0</v>
      </c>
      <c r="Y26" s="45">
        <v>0</v>
      </c>
      <c r="Z26" s="45">
        <v>0</v>
      </c>
      <c r="AA26" s="45">
        <v>0</v>
      </c>
      <c r="AB26" s="45">
        <v>0</v>
      </c>
      <c r="AC26" s="45">
        <v>0</v>
      </c>
      <c r="AD26" s="45">
        <v>0</v>
      </c>
      <c r="AE26" s="45">
        <v>0</v>
      </c>
      <c r="AF26" s="45">
        <v>0</v>
      </c>
      <c r="AG26" s="45">
        <v>0</v>
      </c>
      <c r="AH26" s="45">
        <v>0</v>
      </c>
      <c r="AI26" s="45">
        <v>0</v>
      </c>
      <c r="AJ26" s="45">
        <v>0</v>
      </c>
      <c r="AK26" s="45">
        <v>0</v>
      </c>
      <c r="AL26" s="45">
        <v>0</v>
      </c>
      <c r="AM26" s="45">
        <v>0</v>
      </c>
      <c r="AN26" s="45">
        <v>0</v>
      </c>
      <c r="AO26" s="45">
        <v>0</v>
      </c>
      <c r="AP26" s="45">
        <v>0</v>
      </c>
      <c r="AQ26" s="45">
        <v>0</v>
      </c>
      <c r="AR26" s="45">
        <v>0</v>
      </c>
      <c r="AS26" s="133"/>
    </row>
    <row r="27" spans="1:57" ht="15.75" customHeight="1" thickTop="1">
      <c r="B27" s="1" t="s">
        <v>130</v>
      </c>
      <c r="H27" s="57"/>
      <c r="I27" s="58"/>
      <c r="J27" s="58"/>
      <c r="K27" s="58"/>
      <c r="L27" s="58"/>
      <c r="M27" s="58"/>
      <c r="N27" s="58"/>
      <c r="O27" s="58"/>
      <c r="P27" s="58"/>
      <c r="Q27" s="58"/>
      <c r="R27" s="58"/>
      <c r="S27" s="58"/>
      <c r="T27" s="58"/>
      <c r="U27" s="58"/>
      <c r="V27" s="58"/>
      <c r="W27" s="58"/>
      <c r="X27" s="58"/>
      <c r="Y27" s="58"/>
      <c r="Z27" s="58"/>
      <c r="AA27" s="58"/>
      <c r="AB27" s="58"/>
      <c r="AC27" s="58"/>
      <c r="AD27" s="58"/>
      <c r="AE27" s="58"/>
      <c r="AF27" s="58"/>
      <c r="AG27" s="58"/>
      <c r="AH27" s="58"/>
      <c r="AI27" s="58"/>
      <c r="AJ27" s="58"/>
      <c r="AK27" s="58"/>
      <c r="AL27" s="58"/>
      <c r="AM27" s="58"/>
      <c r="AN27" s="58"/>
      <c r="AO27" s="58"/>
      <c r="AP27" s="58"/>
      <c r="AQ27" s="58"/>
      <c r="AR27" s="58"/>
      <c r="AS27" s="14"/>
    </row>
    <row r="28" spans="1:57" ht="15.75" customHeight="1">
      <c r="H28" s="59"/>
    </row>
    <row r="29" spans="1:57" ht="15.75" customHeight="1">
      <c r="H29" s="59"/>
      <c r="I29" s="144" t="s">
        <v>131</v>
      </c>
      <c r="J29" s="144"/>
      <c r="K29" s="144"/>
      <c r="L29" s="144"/>
    </row>
    <row r="30" spans="1:57" ht="15.75" customHeight="1">
      <c r="H30" s="59"/>
      <c r="I30" s="28"/>
      <c r="J30" s="29" t="s">
        <v>132</v>
      </c>
      <c r="K30" s="29"/>
      <c r="L30" s="29"/>
    </row>
    <row r="31" spans="1:57" ht="39" customHeight="1">
      <c r="H31" s="59"/>
      <c r="I31" s="30"/>
      <c r="J31" s="29" t="s">
        <v>133</v>
      </c>
      <c r="K31" s="29"/>
      <c r="L31" s="29"/>
    </row>
    <row r="32" spans="1:57" ht="30" customHeight="1">
      <c r="H32" s="59"/>
      <c r="I32" s="31"/>
      <c r="J32" s="29" t="s">
        <v>134</v>
      </c>
      <c r="K32" s="29"/>
      <c r="L32" s="29"/>
    </row>
    <row r="33" spans="2:13" ht="30" customHeight="1" thickBot="1">
      <c r="H33" s="59"/>
      <c r="I33" s="29"/>
      <c r="J33" s="29"/>
      <c r="K33" s="29"/>
      <c r="L33" s="29"/>
    </row>
    <row r="34" spans="2:13" ht="30" customHeight="1" thickTop="1" thickBot="1">
      <c r="B34" s="145" t="s">
        <v>135</v>
      </c>
      <c r="C34" s="145"/>
      <c r="D34" s="145"/>
      <c r="E34" s="145"/>
      <c r="F34" s="145"/>
      <c r="G34" s="145"/>
      <c r="H34" s="145"/>
      <c r="I34" s="145"/>
      <c r="J34" s="145"/>
      <c r="K34" s="145"/>
      <c r="L34" s="145"/>
      <c r="M34" s="146"/>
    </row>
    <row r="35" spans="2:13" ht="30" customHeight="1" thickTop="1" thickBot="1">
      <c r="B35" s="147" t="s">
        <v>136</v>
      </c>
      <c r="C35" s="147"/>
      <c r="D35" s="147"/>
      <c r="E35" s="147"/>
      <c r="F35" s="147"/>
      <c r="G35" s="148"/>
      <c r="H35" s="149" t="s">
        <v>137</v>
      </c>
      <c r="I35" s="147"/>
      <c r="J35" s="147"/>
      <c r="K35" s="147"/>
      <c r="L35" s="147"/>
      <c r="M35" s="148"/>
    </row>
    <row r="36" spans="2:13" ht="30" customHeight="1" thickTop="1">
      <c r="B36" s="138"/>
      <c r="C36" s="139"/>
      <c r="D36" s="139"/>
      <c r="E36" s="139"/>
      <c r="F36" s="139"/>
      <c r="G36" s="140"/>
      <c r="H36" s="138"/>
      <c r="I36" s="139"/>
      <c r="J36" s="139"/>
      <c r="K36" s="139"/>
      <c r="L36" s="139"/>
      <c r="M36" s="140"/>
    </row>
    <row r="37" spans="2:13" ht="30" customHeight="1" thickBot="1">
      <c r="B37" s="141"/>
      <c r="C37" s="142"/>
      <c r="D37" s="142"/>
      <c r="E37" s="142"/>
      <c r="F37" s="142"/>
      <c r="G37" s="143"/>
      <c r="H37" s="141"/>
      <c r="I37" s="142"/>
      <c r="J37" s="142"/>
      <c r="K37" s="142"/>
      <c r="L37" s="142"/>
      <c r="M37" s="143"/>
    </row>
    <row r="38" spans="2:13" ht="35.1" customHeight="1" thickTop="1"/>
    <row r="39" spans="2:13" ht="8.1" customHeight="1"/>
    <row r="40" spans="2:13" ht="35.1" customHeight="1"/>
    <row r="41" spans="2:13" ht="35.1" customHeight="1"/>
    <row r="42" spans="2:13" ht="8.1" customHeight="1"/>
    <row r="43" spans="2:13" ht="35.1" customHeight="1"/>
    <row r="44" spans="2:13" ht="43.5" customHeight="1"/>
    <row r="45" spans="2:13" ht="8.1" customHeight="1"/>
    <row r="46" spans="2:13" ht="35.1" customHeight="1"/>
    <row r="47" spans="2:13" ht="35.1" customHeight="1"/>
    <row r="48" spans="2:13" ht="39" customHeight="1"/>
  </sheetData>
  <mergeCells count="70">
    <mergeCell ref="AS25:AS26"/>
    <mergeCell ref="I29:L29"/>
    <mergeCell ref="B34:M34"/>
    <mergeCell ref="B35:G35"/>
    <mergeCell ref="H35:M35"/>
    <mergeCell ref="B36:G37"/>
    <mergeCell ref="H36:M37"/>
    <mergeCell ref="G22:G23"/>
    <mergeCell ref="AS22:AS23"/>
    <mergeCell ref="A24:AS24"/>
    <mergeCell ref="A25:A26"/>
    <mergeCell ref="B25:B26"/>
    <mergeCell ref="C25:C26"/>
    <mergeCell ref="D25:D26"/>
    <mergeCell ref="E25:E26"/>
    <mergeCell ref="F25:F26"/>
    <mergeCell ref="G25:G26"/>
    <mergeCell ref="A22:A23"/>
    <mergeCell ref="B22:B23"/>
    <mergeCell ref="C22:C23"/>
    <mergeCell ref="D22:D23"/>
    <mergeCell ref="F16:F17"/>
    <mergeCell ref="G16:G17"/>
    <mergeCell ref="AS16:AS17"/>
    <mergeCell ref="E22:E23"/>
    <mergeCell ref="F22:F23"/>
    <mergeCell ref="A18:AS18"/>
    <mergeCell ref="A19:A20"/>
    <mergeCell ref="B19:B20"/>
    <mergeCell ref="C19:C20"/>
    <mergeCell ref="D19:D20"/>
    <mergeCell ref="E19:E20"/>
    <mergeCell ref="F19:F20"/>
    <mergeCell ref="G19:G20"/>
    <mergeCell ref="AS19:AS20"/>
    <mergeCell ref="A16:A17"/>
    <mergeCell ref="B16:B17"/>
    <mergeCell ref="C16:C17"/>
    <mergeCell ref="D16:D17"/>
    <mergeCell ref="E16:E17"/>
    <mergeCell ref="A10:A11"/>
    <mergeCell ref="B10:B11"/>
    <mergeCell ref="C10:C11"/>
    <mergeCell ref="D10:D11"/>
    <mergeCell ref="A15:AS15"/>
    <mergeCell ref="A12:AS12"/>
    <mergeCell ref="A13:A14"/>
    <mergeCell ref="B13:B14"/>
    <mergeCell ref="C13:C14"/>
    <mergeCell ref="D13:D14"/>
    <mergeCell ref="E13:E14"/>
    <mergeCell ref="F13:F14"/>
    <mergeCell ref="G13:G14"/>
    <mergeCell ref="A1:AS1"/>
    <mergeCell ref="F2:G2"/>
    <mergeCell ref="A4:AS4"/>
    <mergeCell ref="A5:AS5"/>
    <mergeCell ref="E7:H7"/>
    <mergeCell ref="I7:AR7"/>
    <mergeCell ref="A6:A9"/>
    <mergeCell ref="B6:H6"/>
    <mergeCell ref="I6:AR6"/>
    <mergeCell ref="G10:G11"/>
    <mergeCell ref="AS13:AS14"/>
    <mergeCell ref="E10:E11"/>
    <mergeCell ref="AS6:AS9"/>
    <mergeCell ref="B7:D7"/>
    <mergeCell ref="B8:AR8"/>
    <mergeCell ref="AS10:AS11"/>
    <mergeCell ref="F10:F11"/>
  </mergeCells>
  <conditionalFormatting sqref="AS10">
    <cfRule type="cellIs" dxfId="16" priority="15" operator="greaterThan">
      <formula>95%</formula>
    </cfRule>
    <cfRule type="cellIs" dxfId="15" priority="16" operator="greaterThanOrEqual">
      <formula>90%</formula>
    </cfRule>
    <cfRule type="cellIs" dxfId="14" priority="17" operator="lessThan">
      <formula>89.99%</formula>
    </cfRule>
  </conditionalFormatting>
  <conditionalFormatting sqref="AS13">
    <cfRule type="cellIs" dxfId="13" priority="12" operator="greaterThan">
      <formula>95%</formula>
    </cfRule>
    <cfRule type="cellIs" dxfId="12" priority="13" operator="greaterThanOrEqual">
      <formula>90%</formula>
    </cfRule>
    <cfRule type="cellIs" dxfId="11" priority="14" operator="lessThan">
      <formula>89.99%</formula>
    </cfRule>
  </conditionalFormatting>
  <conditionalFormatting sqref="AS16">
    <cfRule type="cellIs" dxfId="10" priority="9" operator="greaterThan">
      <formula>95%</formula>
    </cfRule>
    <cfRule type="cellIs" dxfId="9" priority="10" operator="greaterThanOrEqual">
      <formula>90%</formula>
    </cfRule>
    <cfRule type="cellIs" dxfId="8" priority="11" operator="lessThan">
      <formula>89.99%</formula>
    </cfRule>
  </conditionalFormatting>
  <conditionalFormatting sqref="AS19">
    <cfRule type="cellIs" dxfId="7" priority="6" operator="greaterThan">
      <formula>95%</formula>
    </cfRule>
    <cfRule type="cellIs" dxfId="6" priority="7" operator="greaterThanOrEqual">
      <formula>90%</formula>
    </cfRule>
    <cfRule type="cellIs" dxfId="5" priority="8" operator="lessThan">
      <formula>89.99%</formula>
    </cfRule>
  </conditionalFormatting>
  <conditionalFormatting sqref="AS22">
    <cfRule type="cellIs" dxfId="4" priority="1" operator="greaterThanOrEqual">
      <formula>100%</formula>
    </cfRule>
    <cfRule type="cellIs" dxfId="3" priority="2" operator="lessThan">
      <formula>99.99%</formula>
    </cfRule>
  </conditionalFormatting>
  <conditionalFormatting sqref="AS25">
    <cfRule type="cellIs" dxfId="2" priority="3" operator="greaterThan">
      <formula>95%</formula>
    </cfRule>
    <cfRule type="cellIs" dxfId="1" priority="4" operator="greaterThanOrEqual">
      <formula>90%</formula>
    </cfRule>
    <cfRule type="cellIs" dxfId="0" priority="5" operator="lessThan">
      <formula>89.99%</formula>
    </cfRule>
  </conditionalFormatting>
  <conditionalFormatting sqref="I21:AR21">
    <cfRule type="colorScale" priority="1081">
      <colorScale>
        <cfvo type="min"/>
        <cfvo type="percentile" val="50"/>
        <cfvo type="max"/>
        <color rgb="FFE98BD7"/>
        <color rgb="FFD5007F"/>
        <color rgb="FF950054"/>
      </colorScale>
    </cfRule>
  </conditionalFormatting>
  <dataValidations count="1">
    <dataValidation showDropDown="1" showInputMessage="1" showErrorMessage="1" sqref="C21 G19:G23 G10:G11 G16:G17 G13:G14 G25:G26" xr:uid="{E097976E-50D3-453A-8230-2C3DA69C2ED5}"/>
  </dataValidations>
  <printOptions horizontalCentered="1"/>
  <pageMargins left="0.23622047244094491" right="0.23622047244094491" top="0.74803149606299213" bottom="0.74803149606299213" header="0.31496062992125984" footer="0.31496062992125984"/>
  <pageSetup scale="6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pe:Receivers xmlns:spe="http://schemas.microsoft.com/sharepoint/events">
  <Receiver>
    <Name>Document ID Generator</Name>
    <Synchronization>Synchronous</Synchronization>
    <Type>10001</Type>
    <SequenceNumber>1000</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10002</Type>
    <SequenceNumber>1001</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10004</Type>
    <SequenceNumber>1002</SequenceNumber>
    <Assembly>Microsoft.Office.DocumentManagement, Version=14.0.0.0, Culture=neutral, PublicKeyToken=71e9bce111e9429c</Assembly>
    <Class>Microsoft.Office.DocumentManagement.Internal.DocIdHandler</Class>
    <Data/>
    <Filter/>
  </Receiver>
  <Receiver>
    <Name>Document ID Generator</Name>
    <Synchronization>Synchronous</Synchronization>
    <Type>10006</Type>
    <SequenceNumber>1003</SequenceNumber>
    <Assembly>Microsoft.Office.DocumentManagement, Version=14.0.0.0, Culture=neutral, PublicKeyToken=71e9bce111e9429c</Assembly>
    <Class>Microsoft.Office.DocumentManagement.Internal.DocIdHandler</Class>
    <Data/>
    <Filter/>
  </Receiver>
</spe:Receivers>
</file>

<file path=customXml/item3.xml><?xml version="1.0" encoding="utf-8"?>
<ct:contentTypeSchema xmlns:ct="http://schemas.microsoft.com/office/2006/metadata/contentType" xmlns:ma="http://schemas.microsoft.com/office/2006/metadata/properties/metaAttributes" ct:_="" ma:_="" ma:contentTypeName="Documento" ma:contentTypeID="0x010100E38DB2D399C8AD4BAAAAFF52CCD54D7A" ma:contentTypeVersion="0" ma:contentTypeDescription="Crear nuevo documento." ma:contentTypeScope="" ma:versionID="6f5250e81cb3a8914aa284c5434f391a">
  <xsd:schema xmlns:xsd="http://www.w3.org/2001/XMLSchema" xmlns:xs="http://www.w3.org/2001/XMLSchema" xmlns:p="http://schemas.microsoft.com/office/2006/metadata/properties" xmlns:ns2="d4ea72f7-698a-4710-9b83-5c5b7609dc8a" targetNamespace="http://schemas.microsoft.com/office/2006/metadata/properties" ma:root="true" ma:fieldsID="4e339b20546a0314c9f5729d075ba64a" ns2:_="">
    <xsd:import namespace="d4ea72f7-698a-4710-9b83-5c5b7609dc8a"/>
    <xsd:element name="properties">
      <xsd:complexType>
        <xsd:sequence>
          <xsd:element name="documentManagement">
            <xsd:complexType>
              <xsd:all>
                <xsd:element ref="ns2:_dlc_DocId" minOccurs="0"/>
                <xsd:element ref="ns2:_dlc_DocIdUrl" minOccurs="0"/>
                <xsd:element ref="ns2:_dlc_DocIdPersist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ea72f7-698a-4710-9b83-5c5b7609dc8a" elementFormDefault="qualified">
    <xsd:import namespace="http://schemas.microsoft.com/office/2006/documentManagement/types"/>
    <xsd:import namespace="http://schemas.microsoft.com/office/infopath/2007/PartnerControls"/>
    <xsd:element name="_dlc_DocId" ma:index="8" nillable="true" ma:displayName="Valor de Id. de documento" ma:description="El valor del identificador de documento asignado a este elemento." ma:internalName="_dlc_DocId" ma:readOnly="true">
      <xsd:simpleType>
        <xsd:restriction base="dms:Text"/>
      </xsd:simpleType>
    </xsd:element>
    <xsd:element name="_dlc_DocIdUrl" ma:index="9" nillable="true" ma:displayName="Id. de documento" ma:description="Vínculo permanente a este documento."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Identificador persistente" ma:description="Mantener el identificador al agregar."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_dlc_DocId xmlns="d4ea72f7-698a-4710-9b83-5c5b7609dc8a">PJHJ36CWT4ZF-97-6373</_dlc_DocId>
    <_dlc_DocIdUrl xmlns="d4ea72f7-698a-4710-9b83-5c5b7609dc8a">
      <Url>http://intranet.itguardian.com.mx/Calidad/_layouts/DocIdRedir.aspx?ID=PJHJ36CWT4ZF-97-6373</Url>
      <Description>PJHJ36CWT4ZF-97-6373</Description>
    </_dlc_DocIdUrl>
  </documentManagement>
</p:properties>
</file>

<file path=customXml/itemProps1.xml><?xml version="1.0" encoding="utf-8"?>
<ds:datastoreItem xmlns:ds="http://schemas.openxmlformats.org/officeDocument/2006/customXml" ds:itemID="{D4FC1A81-9E6B-41C7-9F3D-FADA198D6024}"/>
</file>

<file path=customXml/itemProps2.xml><?xml version="1.0" encoding="utf-8"?>
<ds:datastoreItem xmlns:ds="http://schemas.openxmlformats.org/officeDocument/2006/customXml" ds:itemID="{99B71567-3370-4945-A420-85B502E4E7EF}"/>
</file>

<file path=customXml/itemProps3.xml><?xml version="1.0" encoding="utf-8"?>
<ds:datastoreItem xmlns:ds="http://schemas.openxmlformats.org/officeDocument/2006/customXml" ds:itemID="{B31DDFC6-AD0F-4E04-971E-D8C4E1D4B6AD}"/>
</file>

<file path=customXml/itemProps4.xml><?xml version="1.0" encoding="utf-8"?>
<ds:datastoreItem xmlns:ds="http://schemas.openxmlformats.org/officeDocument/2006/customXml" ds:itemID="{C3185E0A-896A-4DE9-8F71-746092AC2565}"/>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Ricardo Sánchez Sánchez</dc:creator>
  <cp:keywords/>
  <dc:description/>
  <cp:lastModifiedBy>CRUZ MARTINEZ URIEL</cp:lastModifiedBy>
  <cp:revision/>
  <dcterms:created xsi:type="dcterms:W3CDTF">2017-02-09T16:44:50Z</dcterms:created>
  <dcterms:modified xsi:type="dcterms:W3CDTF">2024-04-17T23:51:58Z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0x010100E38DB2D399C8AD4BAAAAFF52CCD54D7A</vt:lpwstr>
  </property>
  <property fmtid="{D5CDD505-2E9C-101B-9397-08002B2CF9AE}" pid="3" name="_dlc_DocIdItemGuid">
    <vt:lpwstr>c437e133-8383-47ca-8925-3c16fbcdbf98</vt:lpwstr>
  </property>
</Properties>
</file>